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分包清单" sheetId="2" r:id="rId1"/>
    <sheet name="Sheet1" sheetId="1" r:id="rId2"/>
  </sheets>
  <definedNames>
    <definedName name="_xlnm._FilterDatabase" localSheetId="0" hidden="1">分包清单!$A$1:$I$100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<sst xmlns="http://schemas.openxmlformats.org/spreadsheetml/2006/main" count="296" uniqueCount="177">
  <si>
    <t>乐器博物馆二楼改造项目专业分包清单</t>
  </si>
  <si>
    <t>序号</t>
  </si>
  <si>
    <t>节点点位</t>
  </si>
  <si>
    <t>工艺及项目特征描述</t>
  </si>
  <si>
    <t>工程量</t>
  </si>
  <si>
    <t>计量
单位</t>
  </si>
  <si>
    <t>金额(元)</t>
  </si>
  <si>
    <t>备注</t>
  </si>
  <si>
    <t/>
  </si>
  <si>
    <t>综合单价</t>
  </si>
  <si>
    <t>税金</t>
  </si>
  <si>
    <t>合价</t>
  </si>
  <si>
    <t>一、装修工程（一楼）</t>
  </si>
  <si>
    <t>全场拆除</t>
  </si>
  <si>
    <t>1.拆除原墙面饰面
2.拆除砖砌墙体
3.拆除钢架、门框、窗框、门窗
4.拆除吊顶</t>
  </si>
  <si>
    <t>m²</t>
  </si>
  <si>
    <t>建渣清运</t>
  </si>
  <si>
    <t>建渣装袋、搬运装车、外运，包含现场搬家后的家具等</t>
  </si>
  <si>
    <t>车次</t>
  </si>
  <si>
    <t>整改墙面基础面饰乳胶漆</t>
  </si>
  <si>
    <t>1.基层类型：木工板+石膏板，面试乳胶漆
2.锯切异形造型，刨平打磨表面去除毛刺，固定连接构件，刮灰再次打磨，框架表面，填补腻子并再次打磨，
3、乳胶漆饰面，2遍：环保材料</t>
  </si>
  <si>
    <t>一楼售卖区中间造型装饰</t>
  </si>
  <si>
    <t>1.名称：3mm烤漆不锈钢地台 (40矩管骨架)
2.规格：150mm高
3.主要材质：黑色大理石 20mm厚、40*40*3mm镀锌矩管间距600mm，地台12mm阻燃版基层，石材防护、石材晶面</t>
  </si>
  <si>
    <t>一楼售卖区深色无机涂料吊顶</t>
  </si>
  <si>
    <t>1.基层处理
2.龙骨安装
3.石膏板安装
4.刷深色无机涂料
5.涂料基层处理</t>
  </si>
  <si>
    <t>一楼售卖区顶部软膜天花造型</t>
  </si>
  <si>
    <t>1.材质：防火软膜天花材质、LED灯带、铝型材；   
4.背景底图的制作和局部展板的制作、美工布局设计创作；  
5.裱贴及现场安装，
6.规格：直径≤1500mm内综合尺寸
8.计算规则：以实铺最大外接矩形面积计算。</t>
  </si>
  <si>
    <t>一楼售卖区天花中间梁饰</t>
  </si>
  <si>
    <t>1.基层处理
2.龙骨安装
3.石膏板/木板安装
4.饰面</t>
  </si>
  <si>
    <t>售卖区玻璃电动门</t>
  </si>
  <si>
    <t>1.规格：感应玻璃门，5.4*2.6，4固两开
2.主体支撑支架：镀锌型钢、冷轧钢板，数控下料、焊接、时效处理、表面静电粉末喷涂处理；
3.铝型材结构：6063-T5铝合金材料、专用结构，数控下料、数控加工、表面静电粉末喷涂处理；
4.主体玻璃：超白12厘米厚，玻璃数控裁切、精磨四边；
5.密封材料：进口食品级有机硅胶材料专用密封条；
6.开启方式：红外线电动感应，进口机芯；
7.安装说明：材料或成品保护软包裹、装箱，装卸、运输、搬运、拆箱、进场检查、安装。</t>
  </si>
  <si>
    <t>套</t>
  </si>
  <si>
    <t>门头铝板2.5MM</t>
  </si>
  <si>
    <t>2.5MM厚铝板异形造型</t>
  </si>
  <si>
    <t>门头钢架基础</t>
  </si>
  <si>
    <t>铝单板造型装饰</t>
  </si>
  <si>
    <t>一楼走道墙面宣绒布</t>
  </si>
  <si>
    <t>1.基层处理
2.裁剪、涂刷、铺贴、接缝</t>
  </si>
  <si>
    <t>一楼走道地面及售卖区PVC地胶铺设</t>
  </si>
  <si>
    <t>1.基层处理
2.2毫米厚PVC地胶铺设</t>
  </si>
  <si>
    <t>一楼天花乳胶漆翻新</t>
  </si>
  <si>
    <t>1.基层处理
2.乳胶漆饰面，2遍：环保材料</t>
  </si>
  <si>
    <t>二、安装工程（一楼）</t>
  </si>
  <si>
    <t>暗装筒灯</t>
  </si>
  <si>
    <t>1.铝合金材质，表面阳极氧化处理
2.LED光源，全白
3.功率6-10w
4.开孔尺寸10cm</t>
  </si>
  <si>
    <t>盏</t>
  </si>
  <si>
    <t>射灯轨道</t>
  </si>
  <si>
    <t>1.铝合金材质，表面阳极氧化处理
2.可灵活拼接延长，支持水平、垂直及转角安装
3.配备标准卡扣式接口的射灯轨道</t>
  </si>
  <si>
    <t>个</t>
  </si>
  <si>
    <t>单筒轨道射灯</t>
  </si>
  <si>
    <t>压铸铝灯体，散热性能优良，搭配光学透镜，支持360°旋转和90°俯仰调节，采用LED光源的单筒射。</t>
  </si>
  <si>
    <t>隐藏式led灯带</t>
  </si>
  <si>
    <t>1.铝制卡槽8mm深，包含散热带
2.高显色指数灯带，120珠/米
3.四针公母对接头
4.隐藏布线</t>
  </si>
  <si>
    <t>m</t>
  </si>
  <si>
    <t>镀锌20线管</t>
  </si>
  <si>
    <t>1.名称：镀锌20线管
2.材质：镀锌线管
3.规格：DN20</t>
  </si>
  <si>
    <t>BV-3*2.5mm²电线敷设</t>
  </si>
  <si>
    <t>1.名称 BV-3*2.5mm²
2.配线形式 穿管敷设
3.规格 2.5mm²
4.材质 铜芯</t>
  </si>
  <si>
    <t>BV-3*4mm²电线敷设</t>
  </si>
  <si>
    <t>1.名称 BV-3*4mm²
2.配线形式 穿管敷设
3.规格 4mm²
4.材质 铜芯</t>
  </si>
  <si>
    <t>三、监控系统（一楼）</t>
  </si>
  <si>
    <t>一体枪型感温火灾探测器</t>
  </si>
  <si>
    <t>采用业界领先的非制冷氧化钒焦平面探测器，灵敏度高
支持火点探测报警，支持冷热点报警和工业测温报警功能
支持声光报警联动，支持双目融合
可见光采用400万1/2.7英寸CMOS图像传感器，低照度效果好，图像清晰度高
支持IP白名单和黑名单、MAC白名单与黑名单、多级用户管理，人性化监控保密和权限管理
支持H.265编码，压缩比高，实现超低码流传输
支持1路报警输入、1路报警输出功能，最大支持256GB Micro SD卡
内置MIC和高音量扬声器，高分贝报警声响 70dB≥1m (A计权)
内置高效红外补光灯，最大红外监控距离25米
支持DC12V/POE供电方式，方便工程安装
支持IP67防护等级</t>
  </si>
  <si>
    <t>硬盘录像机</t>
  </si>
  <si>
    <t>支持WEB、本地GUI界面操作
支持最大32路网络视频接入，网络性能512Mbps接入、512Mbps储存、512Mbps转发
支持1路 32 MP@30 fps; 1路 24 MP@30 fps; 2路 16 MP@30 fps; 4路 12 MP@30 fps; 6路 8 MP@30 fps; 8路 6 MP@30 fps; 8路 5 MP@30 fps; 12路 4 MP@30 fps; 24路 1080p@30 fps解码。最大支持16路视频回放
支持32 MP; 24 MP; 16 MP; 12 MP; 8 MP; 6 MP; 5 MP; 4 MP; 3 MP; 1080p; 960p; 720p; D1; CIF; QCIF IPC分辨率接入
支持前智能：人脸检测比对、周界防范、视频结构化、通用行为分析、立体行为分析、人群分布、人数统计、热度图、车牌识别、智能动检
支持8路后智能人脸检测比对； 或8路后智能视频结构化； 或24路后智能周界防范；或32路后智能智能动检
支持最大20个人脸库，共20万张人脸图片
支持8个内置SATA接口，单盘最大容量支持20T，可配置成单盘，支持Raid0、Raid1、Raid5、Raid6、Raid10等各种数据保护模式
支持16路报警输入、6路报警输出，其中1路12V1A ctrl输出
支持4个USB接口（2个前置USB2.0接口、2个后置USB3.0接口）
支持2个千兆以太网口，支持2个不同段IP地址的IPC设备接入，支持将多网口设置同一个IP地址，实现数据链路冗余
支持2路VGA输出，2路HDMI输出。同源模式：VGA1和VGA2最大支持1080P显示，HDMI1和HDMI2最大支持4K显示；异源模式：VGA1和HDMI1 同源输出，VGA2和HDMI2 同源输出，VGA1和VGA2最大支持1080P显示，HDMI1、HDMI2最大支持4K显示
可接驳支持ONVIF、RTSP协议的第三方摄像机和主流品牌摄像机
支持Smart H.265/H.265/Smart H.264/H.264，支持一键添加IPC并自动切换到H.265
支持IPv4、IPv6、HTTP、UPnP、NTP、 RTSP、SADP、SNMP、PPPoE、DNS、FTP、ONVIF 23.06网络协议
支持大华云联功能，支持云联APP远程监控、预览、回放
支持硬盘、外接USB存储设备、DVD刻录等存储方式，支持U盘，eSATA方式，DVD刻录备份方式
支持切片回放功能，将录像切片等分成若干段视频进行多路同时回放
支持即时回放功能，在预览画面下回放指定通道的录像
支持盘组管理功能，实现视频录像的定向存储
支持配额管理功能，实现按通道分配不同的录像天数进行存储
支持语音对讲，客户端、WEB与NVR之间以及通过NVR与网络摄像机之间进行语音对讲；NVR与网络摄像机之间进行语音对讲
支持断网续传功能，能对前端摄像机断网这段时间内SD卡中的录像回传到NVR
支持远程管理IPC功能，支持对前端IPC远程升级，支持远程对IPC的编码配置修改等操作
支持远程零通道预览功能，可将接入的多路视频图像多画面显示在一路视频图像上
支持走廊模式功能，支持IPC画面旋转90°或270°，成9:16走廊模式
支持预览通道拖动保存、自定义布局（双目、三目、四目枪机接入）
支持3+1全景相机、哈勃、天阙、守望者等多目相机配套接入
支持SmartIPC接入、绊线入侵、区域入侵、场景变化、移动侦测、人脸检测、物品遗留和物品搬移时，可给出报警/联动/上传，同时支持智能动检、人群分布、热度图、人数统计、车牌检测（支持卡口ITC、球机）、智能跟踪球
支持接入热成像相机 ，当触发 火情检测，冷点检测，热点检测，测温检测，温差检测，打电话检测，吸烟检测，烟雾检测等报警时，可联动录像、抓拍并保存图片、弹出报警画面、声音警告、上传中心、发送邮件、触发报警输出，并按通道、时间、类型检索报警图片
支持鱼眼矫正功能，本地和web端在预览和回放模式下，支持对接入鱼眼视频以拼接的方式进行矫正功能
支持N+M集群管理功能，当主机发生故障时，备机可替换故障主机继续录像，故障恢复后，备机可将存储的录像回传至故障主机
支持iSCSI扩展存储功能，支持iSCSI方式对接IP SAN设备，实现扩容存储
支持电子云台，将全景画面中多个感兴趣区域提取成单独细节画面，当区域内有人、车目标经过时对应细节画面随目标跟踪展示
支持提供主动注册服务，前端相机支持以主动注册方式添加到设备上
支持主动注册客户端功能，设备可以以主动注册方式添加到平台
支持最大32路“摘要”精准精索</t>
  </si>
  <si>
    <t>监控硬盘</t>
  </si>
  <si>
    <t>ST-8000G</t>
  </si>
  <si>
    <t>POE交换机</t>
  </si>
  <si>
    <t>8个千兆电口+2个千兆电口，其中8个口支持POE/POE+，POE最大输出功率80W，单口最大POE输出功率30W。</t>
  </si>
  <si>
    <t>汇聚交换机</t>
  </si>
  <si>
    <t>8个千兆电口，固化2个SFP千兆光口，支持VLAN、ACL、端口镜像、端口聚合等功能，交换容量336Gbps, 包转发率56Mpps。</t>
  </si>
  <si>
    <t>显示器</t>
  </si>
  <si>
    <t>型号: DH-LM22-V200面板技术: VA背光类型: ELED屏幕尺寸: 21.45英寸屏幕比例: 16:9可视面积: 478.656mm×260.28mm（水平×垂直）可视角度: 水平：178°；垂直：178°显示方式: 横向像素间距: 0.2493mm×0.241m每英寸像素数: 102.69分辨率: 1920×1080刷新率: 60Hz
色彩范围: 8bit
色域: 72%NTCS (典型)
亮度: 250cd/m²(typ.)
对比度: 3000:1
响应时间: 6.5ms
使用寿命: 30000小时
输入接口: 1个HDMI1.4接口（1920×1080@60Hz）、1个VGA接口（1920×1080@60Hz）、1个Audio接口
扬声器: 2W×2
供电方式: DC12V，2A
电源类型: 外置适配器
功耗: 18W（典型），24W（最大）
待机功耗: ＜0.5W
工作温度: 0℃～+40℃
工作湿度: 10%～85%RH（无凝结）
储存温度: –20℃～+60℃
储存湿度: 5%～90%RH(无凝结)
产品尺寸: 491.7mm×285.1mm×38.0mm（宽×高×厚）
带包装尺寸: 553mm×365mm×112mm（宽×高×厚）
边框宽度: U/L/R/D：1.6mm/1.6mm/1.6mm/16.8mm
净重: 2.3kg毛重: 3.4kg外壳颜色: 黑色控制方式: 五键
壁装VESA: 75mm×75mm附件: 适配器、底座、HDMI线、说明书可选配件: 壁挂认证: CCC、能效、CQC节能</t>
  </si>
  <si>
    <t>网线</t>
  </si>
  <si>
    <t>材质：聚酯纤维；
材质：无氧铜(99.97%)；
导体结构：0.48mm±0.01mm；
线规：24AWG；
绝缘材质：HDPE；
护套材料：PVC；
护套颜色：灰色；
长度：305m±2m；
执行标准：GB/T 18015.5-2007；
绝缘层原色：8芯，蓝/白蓝、橙/白橙、绿/白绿、棕/白棕；
包装方式：305m/箱，2箱/防护箱（1包2）</t>
  </si>
  <si>
    <t>米</t>
  </si>
  <si>
    <t>电源线</t>
  </si>
  <si>
    <t>RVV2*1.0</t>
  </si>
  <si>
    <t>人脸识别通道过闸</t>
  </si>
  <si>
    <t>1.人脸+二维码
2.2进1出，合计6个道闸
3.布线、连接、安装、调试</t>
  </si>
  <si>
    <t>项</t>
  </si>
  <si>
    <t>安检门</t>
  </si>
  <si>
    <t>1.安装</t>
  </si>
  <si>
    <t>储物柜</t>
  </si>
  <si>
    <t>1.材质厚度0.8，60个门</t>
  </si>
  <si>
    <t>一、装修工程（二楼）</t>
  </si>
  <si>
    <t>1.建渣装袋、搬运装车、外运，包含现场搬家后的家具等</t>
  </si>
  <si>
    <t>外立面玻璃封边</t>
  </si>
  <si>
    <t>1.钢架焊接，5普白+夹5长虹超白钢化安装</t>
  </si>
  <si>
    <t>顶面冲孔铝板造型</t>
  </si>
  <si>
    <t>1.基层处理
2.冲孔铝板+造型装饰</t>
  </si>
  <si>
    <t>深色无机涂料吊顶</t>
  </si>
  <si>
    <t>光纤灯星空顶</t>
  </si>
  <si>
    <t>1.基层处理
2.光纤灯安装、调试</t>
  </si>
  <si>
    <t>墙面基础面饰乳胶漆</t>
  </si>
  <si>
    <t>1.基层类型：轻钢龙骨结构+石膏板
2.锯切异形造型，刨平打磨表面去除毛刺，固定连接构件，刮灰再次打磨，框架表面，填补腻子并再次打磨，
3、乳胶漆饰面，2遍：环保材料</t>
  </si>
  <si>
    <t>墙面安装8cm高踢脚线</t>
  </si>
  <si>
    <t>1.踢脚线高度：80mm
2.基层材料种类、规格:根据实际情况沟通
3.面层材料品种、规格、颜色：灰色或黑色</t>
  </si>
  <si>
    <t>PVC地胶铺设</t>
  </si>
  <si>
    <t>2毫米厚，包含楼梯铺设</t>
  </si>
  <si>
    <t>地面镜面不锈钢</t>
  </si>
  <si>
    <t>1.基层处理
2.镜面不锈钢安装</t>
  </si>
  <si>
    <t>顶面蜂窝铝镜面板</t>
  </si>
  <si>
    <t>1.基层处理
2.蜂窝铝镜面板+造型装饰</t>
  </si>
  <si>
    <t>顶部软膜天花造型</t>
  </si>
  <si>
    <t>1.材质：防火软膜天花材质、LED灯带、铝型材；   
4.背景底图的制作和局部展板的制作、美工布局设计创作；  
5.裱贴及现场安装，
6.规格：综合尺寸
8.计算规则：以实铺最大外接矩形面积计算。</t>
  </si>
  <si>
    <t>墙面软膜灯箱造型</t>
  </si>
  <si>
    <t>钢结构转换层</t>
  </si>
  <si>
    <t>1.L40*4mm角钢焊接加固，角钢间距满足要求，焊接处防锈处理，含一切所需物料损耗</t>
  </si>
  <si>
    <t>楼梯玻璃栏杆车贴画</t>
  </si>
  <si>
    <t>1.基层处理
2.粘贴、铺设</t>
  </si>
  <si>
    <t>楼梯扶手翻新</t>
  </si>
  <si>
    <t>1.基层处理
2.根据设计及甲方要求翻新</t>
  </si>
  <si>
    <t>超白钢化玻璃推拉门</t>
  </si>
  <si>
    <t>1.基层处理
2.地弹簧（多玛）、闭门器（多玛）、钢化超白玻璃、辅材等；下料、开孔、打磨车边、加工、安装等</t>
  </si>
  <si>
    <t>镀锌板烤漆地台</t>
  </si>
  <si>
    <t>1.规格：综合考虑
2.主要材质：镀锌板烤漆
3.说明：镀锌板切割刨削成型、拼接、打磨、面漆、漆膜表面平整，表面无波纹、凹凸、坑点，漆膜厚度均匀、硬度高，颜色均匀一致，表面无灰尘、脏点等杂物
4.其他：满足设计规范及业主方要求</t>
  </si>
  <si>
    <t>长虹玻璃包柱</t>
  </si>
  <si>
    <t>1.规格：综合考虑
2.主要材质：10mm厚超白磨砂长虹玻璃
3.说明：木作基础台面、10mm厚超白磨砂长虹玻璃安装、LED灯带安装调试、不锈钢收边；
4.其他：满足设计规范及业主方要求</t>
  </si>
  <si>
    <t>不锈钢门套</t>
  </si>
  <si>
    <t>1.定制门套，安装、调平、钻孔、打磨处理等
2.其他：满足设计规范及甲方要求</t>
  </si>
  <si>
    <t>墙面10厚镜面铝塑板</t>
  </si>
  <si>
    <t>1.规格：镜面铝塑板饰面+辅材1220mm*2440mm 厚10mm
2.主要材质：10mm厚镜面铝塑板
3.说明：下料、安装、整平、细节修补等工作
4.其他：满足设计规范及业主方要求</t>
  </si>
  <si>
    <t>二、安装工程（二楼）</t>
  </si>
  <si>
    <t>人影投影灯</t>
  </si>
  <si>
    <r>
      <rPr>
        <sz val="12"/>
        <rFont val="宋体"/>
        <charset val="134"/>
      </rPr>
      <t>1.动态展示</t>
    </r>
    <r>
      <rPr>
        <sz val="12"/>
        <rFont val="Times New Roman"/>
        <charset val="134"/>
      </rPr>
      <t>‌</t>
    </r>
    <r>
      <rPr>
        <sz val="12"/>
        <rFont val="宋体"/>
        <charset val="134"/>
      </rPr>
      <t>：支持水波纹、极光等动态效果，搭配触控/遥控操作，增强空间视觉冲击力
2.场景化投射</t>
    </r>
    <r>
      <rPr>
        <sz val="12"/>
        <rFont val="Times New Roman"/>
        <charset val="134"/>
      </rPr>
      <t>‌</t>
    </r>
    <r>
      <rPr>
        <sz val="12"/>
        <rFont val="宋体"/>
        <charset val="134"/>
      </rPr>
      <t>：可实现多角度调节（横向540°/纵向270°）
3.显示技术</t>
    </r>
    <r>
      <rPr>
        <sz val="12"/>
        <rFont val="Times New Roman"/>
        <charset val="134"/>
      </rPr>
      <t>‌</t>
    </r>
    <r>
      <rPr>
        <sz val="12"/>
        <rFont val="宋体"/>
        <charset val="134"/>
      </rPr>
      <t>：支持4K/8K分辨率，亮度覆盖2000-3000流明，色彩符合REC.709标准，确保画面清晰度和色彩还原度</t>
    </r>
  </si>
  <si>
    <t>台</t>
  </si>
  <si>
    <t>民族乐器区吊顶灯带</t>
  </si>
  <si>
    <t>内嵌铝合金灯带，亚克力灯条，内圈，宽度5厘米</t>
  </si>
  <si>
    <t>吊顶灯光造型灯带</t>
  </si>
  <si>
    <t>内嵌铝合金灯带，亚克力灯条，外圈，宽度3厘米</t>
  </si>
  <si>
    <t>取电点配电箱</t>
  </si>
  <si>
    <t>1.功率≥10KW，具备手动控制设备供电的开启和关闭；
2.单组回路输出:标配为手动控制，可添加多种外接远控方式；
3.具有电源过流、短路、断电保护功能；
4.具有电源状态指示；
5.具有显示屏运行状态指示；
6.内部线材均采用国标 4 平方国标纯铜导线。
7.尺寸：800*600*200mm</t>
  </si>
  <si>
    <t>音频线布置</t>
  </si>
  <si>
    <t xml:space="preserve">1.名称：音箱音频线缆
2.型号：EVJV
3.规格：2*1.0 
4.材质：铜芯 </t>
  </si>
  <si>
    <t>三、监控系统（二楼）</t>
  </si>
  <si>
    <t>四、空调改造</t>
  </si>
  <si>
    <t>空调线路调整及出风口调整</t>
  </si>
  <si>
    <t>1.空调线路调整及出风口调整及耗材
2.内机250*250铁风口、七芯信号线、线管、帆布改造
3.安改线控器、铁皮风口改风道
4.水管保温及漏水处理
5.线路改造</t>
  </si>
  <si>
    <t>五、消防改造</t>
  </si>
  <si>
    <t>水喷淋热镀锌钢管DN25(拆除)</t>
  </si>
  <si>
    <t>1.安装部位:室内安装 
2.材质、规格:Q235B碳钢焊管,规格DN25 
3.连接形式:螺纹连接 
4.钢管镀锌设计要求:热镀锌    符合GBT 3091-2015标准
5.压力试验及冲洗设计要求：符合设计和施工质量验收规范  
6.管道标识设计要求：详设计</t>
  </si>
  <si>
    <t>水喷淋  喷头DN15(拆除)</t>
  </si>
  <si>
    <t>1.安装部位:室内安装  
2.材质、型号、规格:喷头DN15 
3.连接形式:螺纹连接  
4.装饰盘设计要求</t>
  </si>
  <si>
    <t>消火栓钢管DN65(拆除)</t>
  </si>
  <si>
    <t xml:space="preserve">1.安装部位:室内 
2.材质、规格:内外壁热浸镀锌钢管 DN65
3.连接形式:螺纹连接
4.钢管镀锌设计要求:详设计及规范要求 
5.压力试验及冲洗设计要求:详设计及规范要求  
6.管道标识设计要求:详设计要求  </t>
  </si>
  <si>
    <t>室内消火栓SG16B65Z-J(拆除)</t>
  </si>
  <si>
    <t xml:space="preserve">1.安装方式:挂墙明装
2.型号、规格:室内消火栓SG16B65Z-J
3.附件材质、规格:详设计及规范要求  </t>
  </si>
  <si>
    <t>水喷淋热镀锌钢管DN25</t>
  </si>
  <si>
    <t>水喷淋  喷头DN15</t>
  </si>
  <si>
    <t>管道支架</t>
  </si>
  <si>
    <t>1.材质:Q235 碳钢
2.管架形式:管道支架制作安装</t>
  </si>
  <si>
    <t>Kg</t>
  </si>
  <si>
    <t>水灭火控制装置调试</t>
  </si>
  <si>
    <t>系统形式</t>
  </si>
  <si>
    <t>点</t>
  </si>
  <si>
    <t>消火栓钢管DN65</t>
  </si>
  <si>
    <t>室内消火栓SG16B65Z-J（利旧安装）</t>
  </si>
  <si>
    <t>信号线   NH-RVS-2X1.5</t>
  </si>
  <si>
    <t>1.名称：电气配线
2.配线形式：综合
3.规格型号：WDZBN-RRYJS-2×1.5
4.材质：铜芯多股绝缘导线 
5.配线部位：砖和混凝土结构 
6.其他：应满足设计文件及相关规范要求</t>
  </si>
  <si>
    <t>编码感烟探测器 JTY-GD-G3</t>
  </si>
  <si>
    <t>1.名称：编码光电感烟探测器
2.规格：JTY-GD-G3
3.线制：二总线
4.类型：点型感烟探测器
5.含安装所需金属软管及两端金属锁扣、长度综合考虑及配套底座</t>
  </si>
  <si>
    <t>编码消火栓按钮 J-SAM-GST9123</t>
  </si>
  <si>
    <t>1.名称：编码消火栓按钮 
2.规格： J-SAM-GST9123
3.安装方式：距地1.3m安装</t>
  </si>
  <si>
    <t>编码手动报警按钮(带电话插孔) J-SAP-8402</t>
  </si>
  <si>
    <t>1.名称：编码手动报警按钮(带电话插孔) 
2.规格：J-SAP-8402
3.安装方式：距地1.3m安装</t>
  </si>
  <si>
    <t>编码声光报警器(带语音功能) HX-M8501/2</t>
  </si>
  <si>
    <t>1.名称：编码声光报警器(带语音功能) 
2.规格：HX-M8501/2
3.安装方式：距地2.4m安装</t>
  </si>
  <si>
    <t>编码输入输出模块 LD-8301</t>
  </si>
  <si>
    <t>1.名称编码输入输出模块 
2.规格：LD-8301
3.类型：控制模块
4.输出形式：输入输出</t>
  </si>
  <si>
    <t>六、综合措施项</t>
  </si>
  <si>
    <t>安全文明措施费</t>
  </si>
  <si>
    <t>安全文明措施费用等</t>
  </si>
  <si>
    <t>清洁费</t>
  </si>
  <si>
    <t>现场所有保洁清理</t>
  </si>
  <si>
    <t>㎡</t>
  </si>
  <si>
    <t>费用合计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</si>
</sst>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[DBNum2][$RMB]General;[Red][DBNum2][$RMB]General"/>
  </numFmts>
  <fonts count="2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Arial Narrow Regular"/>
      <charset val="134"/>
    </font>
    <font>
      <b/>
      <sz val="18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44" fontId="27" fillId="0" borderId="0">
      <alignment vertical="center"/>
    </xf>
    <xf numFmtId="0" fontId="7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/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7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29" applyFont="1" applyFill="1" applyBorder="1" applyAlignment="1" applyProtection="1">
      <alignment horizontal="center" vertical="center" wrapText="1"/>
      <protection locked="0"/>
    </xf>
    <xf numFmtId="0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NumberFormat="1" applyFont="1" applyFill="1" applyBorder="1" applyAlignment="1">
      <alignment horizontal="left" vertical="center" wrapText="1"/>
    </xf>
    <xf numFmtId="176" fontId="7" fillId="2" borderId="1" xfId="29" applyNumberFormat="1" applyFont="1" applyFill="1" applyBorder="1" applyAlignment="1" applyProtection="1">
      <alignment horizontal="center" vertical="center" wrapText="1"/>
      <protection locked="0"/>
    </xf>
    <xf numFmtId="176" fontId="7" fillId="2" borderId="1" xfId="49" applyNumberFormat="1" applyFont="1" applyFill="1" applyBorder="1" applyAlignment="1">
      <alignment horizontal="center" vertical="center" wrapText="1"/>
    </xf>
    <xf numFmtId="176" fontId="7" fillId="0" borderId="1" xfId="29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29" applyFont="1" applyFill="1" applyBorder="1" applyAlignment="1" applyProtection="1">
      <alignment horizontal="left" vertical="center" wrapText="1"/>
      <protection locked="0"/>
    </xf>
    <xf numFmtId="178" fontId="7" fillId="2" borderId="1" xfId="29" applyNumberFormat="1" applyFont="1" applyFill="1" applyBorder="1" applyAlignment="1" applyProtection="1">
      <alignment horizontal="center" vertical="center" wrapText="1"/>
      <protection locked="0"/>
    </xf>
    <xf numFmtId="178" fontId="7" fillId="2" borderId="1" xfId="29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178" fontId="7" fillId="0" borderId="1" xfId="29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29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29" applyNumberFormat="1" applyFont="1" applyFill="1" applyBorder="1" applyAlignment="1" applyProtection="1">
      <alignment horizontal="left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7" fontId="7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报价改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"/>
  <sheetViews>
    <sheetView showGridLines="0" tabSelected="1" zoomScale="85" zoomScaleNormal="85" zoomScaleSheetLayoutView="60" topLeftCell="A84" workbookViewId="0">
      <selection activeCell="H100" sqref="H100"/>
    </sheetView>
  </sheetViews>
  <sheetFormatPr defaultColWidth="9.14166666666667" defaultRowHeight="15"/>
  <cols>
    <col min="1" max="1" width="11.25" style="4" customWidth="1"/>
    <col min="2" max="2" width="29.1333333333333" style="4" customWidth="1"/>
    <col min="3" max="3" width="112.933333333333" style="5" customWidth="1"/>
    <col min="4" max="4" width="9.375" style="6" customWidth="1"/>
    <col min="5" max="5" width="6.125" style="4" customWidth="1"/>
    <col min="6" max="6" width="17.0583333333333" style="6" customWidth="1"/>
    <col min="7" max="7" width="10.3583333333333" style="7" customWidth="1"/>
    <col min="8" max="8" width="15.4333333333333" style="8" customWidth="1"/>
    <col min="9" max="9" width="6.125" style="9" customWidth="1"/>
    <col min="10" max="10" width="6.61666666666667" style="10" customWidth="1"/>
    <col min="11" max="11" width="15.5583333333333" style="2"/>
    <col min="12" max="16384" width="10" style="2"/>
  </cols>
  <sheetData>
    <row r="1" ht="37" customHeight="1" spans="1:10">
      <c r="A1" s="11" t="s">
        <v>0</v>
      </c>
      <c r="B1" s="11"/>
      <c r="C1" s="12"/>
      <c r="D1" s="13"/>
      <c r="E1" s="11"/>
      <c r="F1" s="13"/>
      <c r="G1" s="14"/>
      <c r="H1" s="15"/>
      <c r="I1" s="16"/>
    </row>
    <row r="2" s="1" customFormat="1" ht="20.25" spans="1:10">
      <c r="A2" s="17" t="s">
        <v>1</v>
      </c>
      <c r="B2" s="17" t="s">
        <v>2</v>
      </c>
      <c r="C2" s="18" t="s">
        <v>3</v>
      </c>
      <c r="D2" s="19" t="s">
        <v>4</v>
      </c>
      <c r="E2" s="17" t="s">
        <v>5</v>
      </c>
      <c r="F2" s="19" t="s">
        <v>6</v>
      </c>
      <c r="G2" s="20"/>
      <c r="H2" s="21"/>
      <c r="I2" s="20" t="s">
        <v>7</v>
      </c>
      <c r="J2" s="22"/>
    </row>
    <row r="3" s="1" customFormat="1" ht="20.25" spans="1:10">
      <c r="A3" s="17" t="s">
        <v>8</v>
      </c>
      <c r="B3" s="17" t="s">
        <v>8</v>
      </c>
      <c r="C3" s="18" t="s">
        <v>8</v>
      </c>
      <c r="D3" s="19" t="s">
        <v>8</v>
      </c>
      <c r="E3" s="17" t="s">
        <v>8</v>
      </c>
      <c r="F3" s="19" t="s">
        <v>9</v>
      </c>
      <c r="G3" s="20" t="s">
        <v>10</v>
      </c>
      <c r="H3" s="21" t="s">
        <v>11</v>
      </c>
      <c r="I3" s="20"/>
      <c r="J3" s="22"/>
    </row>
    <row r="4" s="2" customFormat="1" ht="31" customHeight="1" spans="1:10">
      <c r="A4" s="23" t="s">
        <v>12</v>
      </c>
      <c r="B4" s="24"/>
      <c r="C4" s="23"/>
      <c r="D4" s="25"/>
      <c r="E4" s="24"/>
      <c r="F4" s="25"/>
      <c r="G4" s="26"/>
      <c r="H4" s="27"/>
      <c r="I4" s="28"/>
      <c r="J4" s="10"/>
    </row>
    <row r="5" s="2" customFormat="1" ht="57" spans="1:10">
      <c r="A5" s="29">
        <f t="shared" ref="A5:A17" si="0">ROW()-4</f>
        <v>1</v>
      </c>
      <c r="B5" s="30" t="s">
        <v>13</v>
      </c>
      <c r="C5" s="28" t="s">
        <v>14</v>
      </c>
      <c r="D5" s="31">
        <v>550</v>
      </c>
      <c r="E5" s="30" t="s">
        <v>15</v>
      </c>
      <c r="F5" s="31">
        <v>50</v>
      </c>
      <c r="G5" s="32">
        <v>0.09</v>
      </c>
      <c r="H5" s="31">
        <f t="shared" ref="H5:H17" si="1">F5*D5</f>
        <v>27500</v>
      </c>
      <c r="I5" s="30" t="s">
        <v>8</v>
      </c>
      <c r="J5" s="10"/>
    </row>
    <row r="6" s="2" customFormat="1" ht="14.25" spans="1:10">
      <c r="A6" s="29">
        <f t="shared" si="0"/>
        <v>2</v>
      </c>
      <c r="B6" s="30" t="s">
        <v>16</v>
      </c>
      <c r="C6" s="28" t="s">
        <v>17</v>
      </c>
      <c r="D6" s="31">
        <v>20</v>
      </c>
      <c r="E6" s="30" t="s">
        <v>18</v>
      </c>
      <c r="F6" s="31">
        <v>1018</v>
      </c>
      <c r="G6" s="32">
        <v>0.09</v>
      </c>
      <c r="H6" s="31">
        <f t="shared" si="1"/>
        <v>20360</v>
      </c>
      <c r="I6" s="30"/>
      <c r="J6" s="10"/>
    </row>
    <row r="7" s="2" customFormat="1" ht="42.75" spans="1:10">
      <c r="A7" s="29">
        <f t="shared" si="0"/>
        <v>3</v>
      </c>
      <c r="B7" s="30" t="s">
        <v>19</v>
      </c>
      <c r="C7" s="28" t="s">
        <v>20</v>
      </c>
      <c r="D7" s="31">
        <v>220</v>
      </c>
      <c r="E7" s="30" t="s">
        <v>15</v>
      </c>
      <c r="F7" s="31">
        <v>260</v>
      </c>
      <c r="G7" s="32">
        <v>0.09</v>
      </c>
      <c r="H7" s="31">
        <f t="shared" si="1"/>
        <v>57200</v>
      </c>
      <c r="I7" s="30" t="s">
        <v>8</v>
      </c>
      <c r="J7" s="10"/>
    </row>
    <row r="8" s="2" customFormat="1" ht="42.75" spans="1:10">
      <c r="A8" s="29">
        <f t="shared" si="0"/>
        <v>4</v>
      </c>
      <c r="B8" s="33" t="s">
        <v>21</v>
      </c>
      <c r="C8" s="34" t="s">
        <v>22</v>
      </c>
      <c r="D8" s="35">
        <v>4.71</v>
      </c>
      <c r="E8" s="30" t="s">
        <v>15</v>
      </c>
      <c r="F8" s="35">
        <v>1800</v>
      </c>
      <c r="G8" s="32">
        <v>0.09</v>
      </c>
      <c r="H8" s="31">
        <f t="shared" si="1"/>
        <v>8478</v>
      </c>
      <c r="I8" s="30"/>
      <c r="J8" s="10"/>
    </row>
    <row r="9" s="2" customFormat="1" ht="71.25" spans="1:10">
      <c r="A9" s="29">
        <f t="shared" si="0"/>
        <v>5</v>
      </c>
      <c r="B9" s="30" t="s">
        <v>23</v>
      </c>
      <c r="C9" s="28" t="s">
        <v>24</v>
      </c>
      <c r="D9" s="31">
        <v>120</v>
      </c>
      <c r="E9" s="30" t="s">
        <v>15</v>
      </c>
      <c r="F9" s="31">
        <v>350</v>
      </c>
      <c r="G9" s="32">
        <v>0.09</v>
      </c>
      <c r="H9" s="31">
        <f t="shared" si="1"/>
        <v>42000</v>
      </c>
      <c r="I9" s="30"/>
      <c r="J9" s="36"/>
    </row>
    <row r="10" s="2" customFormat="1" ht="71.25" spans="1:10">
      <c r="A10" s="29">
        <f t="shared" si="0"/>
        <v>6</v>
      </c>
      <c r="B10" s="30" t="s">
        <v>25</v>
      </c>
      <c r="C10" s="28" t="s">
        <v>26</v>
      </c>
      <c r="D10" s="31">
        <v>60</v>
      </c>
      <c r="E10" s="30" t="s">
        <v>15</v>
      </c>
      <c r="F10" s="31">
        <v>380</v>
      </c>
      <c r="G10" s="32">
        <v>0.09</v>
      </c>
      <c r="H10" s="31">
        <f t="shared" si="1"/>
        <v>22800</v>
      </c>
      <c r="I10" s="30"/>
      <c r="J10" s="36"/>
    </row>
    <row r="11" s="2" customFormat="1" ht="57" spans="1:10">
      <c r="A11" s="29">
        <f t="shared" si="0"/>
        <v>7</v>
      </c>
      <c r="B11" s="30" t="s">
        <v>27</v>
      </c>
      <c r="C11" s="28" t="s">
        <v>28</v>
      </c>
      <c r="D11" s="31">
        <v>5</v>
      </c>
      <c r="E11" s="30" t="s">
        <v>15</v>
      </c>
      <c r="F11" s="31">
        <v>980</v>
      </c>
      <c r="G11" s="32">
        <v>0.09</v>
      </c>
      <c r="H11" s="31">
        <f t="shared" si="1"/>
        <v>4900</v>
      </c>
      <c r="I11" s="30"/>
      <c r="J11" s="36"/>
    </row>
    <row r="12" s="2" customFormat="1" ht="99.75" spans="1:10">
      <c r="A12" s="29">
        <f t="shared" si="0"/>
        <v>8</v>
      </c>
      <c r="B12" s="30" t="s">
        <v>29</v>
      </c>
      <c r="C12" s="28" t="s">
        <v>30</v>
      </c>
      <c r="D12" s="31">
        <v>2</v>
      </c>
      <c r="E12" s="30" t="s">
        <v>31</v>
      </c>
      <c r="F12" s="31">
        <v>21800</v>
      </c>
      <c r="G12" s="32">
        <v>0.09</v>
      </c>
      <c r="H12" s="31">
        <f t="shared" si="1"/>
        <v>43600</v>
      </c>
      <c r="I12" s="30"/>
      <c r="J12" s="36"/>
    </row>
    <row r="13" s="2" customFormat="1" ht="14.25" spans="1:10">
      <c r="A13" s="29">
        <f t="shared" si="0"/>
        <v>9</v>
      </c>
      <c r="B13" s="24" t="s">
        <v>32</v>
      </c>
      <c r="C13" s="23" t="s">
        <v>33</v>
      </c>
      <c r="D13" s="25">
        <f>4*8</f>
        <v>32</v>
      </c>
      <c r="E13" s="30" t="s">
        <v>15</v>
      </c>
      <c r="F13" s="25">
        <v>550</v>
      </c>
      <c r="G13" s="32">
        <v>0.09</v>
      </c>
      <c r="H13" s="31">
        <f t="shared" si="1"/>
        <v>17600</v>
      </c>
      <c r="I13" s="30"/>
      <c r="J13" s="10"/>
    </row>
    <row r="14" s="2" customFormat="1" ht="14.25" spans="1:10">
      <c r="A14" s="29">
        <f t="shared" si="0"/>
        <v>10</v>
      </c>
      <c r="B14" s="24" t="s">
        <v>34</v>
      </c>
      <c r="C14" s="23" t="s">
        <v>35</v>
      </c>
      <c r="D14" s="25">
        <f>4*8</f>
        <v>32</v>
      </c>
      <c r="E14" s="30" t="s">
        <v>15</v>
      </c>
      <c r="F14" s="25">
        <v>120</v>
      </c>
      <c r="G14" s="32">
        <v>0.09</v>
      </c>
      <c r="H14" s="31">
        <f t="shared" si="1"/>
        <v>3840</v>
      </c>
      <c r="I14" s="30"/>
      <c r="J14" s="10"/>
    </row>
    <row r="15" s="2" customFormat="1" ht="28.5" spans="1:10">
      <c r="A15" s="29">
        <f t="shared" si="0"/>
        <v>11</v>
      </c>
      <c r="B15" s="24" t="s">
        <v>36</v>
      </c>
      <c r="C15" s="23" t="s">
        <v>37</v>
      </c>
      <c r="D15" s="25">
        <v>650</v>
      </c>
      <c r="E15" s="30" t="s">
        <v>15</v>
      </c>
      <c r="F15" s="25">
        <v>160</v>
      </c>
      <c r="G15" s="32">
        <v>0.09</v>
      </c>
      <c r="H15" s="31">
        <f t="shared" si="1"/>
        <v>104000</v>
      </c>
      <c r="I15" s="28"/>
      <c r="J15" s="10"/>
    </row>
    <row r="16" s="2" customFormat="1" ht="28.5" spans="1:10">
      <c r="A16" s="29">
        <f t="shared" si="0"/>
        <v>12</v>
      </c>
      <c r="B16" s="24" t="s">
        <v>38</v>
      </c>
      <c r="C16" s="23" t="s">
        <v>39</v>
      </c>
      <c r="D16" s="25">
        <v>800</v>
      </c>
      <c r="E16" s="30" t="s">
        <v>15</v>
      </c>
      <c r="F16" s="25">
        <v>140</v>
      </c>
      <c r="G16" s="32">
        <v>0.09</v>
      </c>
      <c r="H16" s="31">
        <f t="shared" si="1"/>
        <v>112000</v>
      </c>
      <c r="I16" s="28"/>
      <c r="J16" s="10"/>
    </row>
    <row r="17" s="2" customFormat="1" ht="28.5" spans="1:10">
      <c r="A17" s="29">
        <f t="shared" si="0"/>
        <v>13</v>
      </c>
      <c r="B17" s="24" t="s">
        <v>40</v>
      </c>
      <c r="C17" s="23" t="s">
        <v>41</v>
      </c>
      <c r="D17" s="25">
        <v>600</v>
      </c>
      <c r="E17" s="30" t="s">
        <v>15</v>
      </c>
      <c r="F17" s="25">
        <v>45</v>
      </c>
      <c r="G17" s="32">
        <v>0.09</v>
      </c>
      <c r="H17" s="31">
        <f t="shared" si="1"/>
        <v>27000</v>
      </c>
      <c r="I17" s="28"/>
      <c r="J17" s="10"/>
    </row>
    <row r="18" s="2" customFormat="1" ht="27" customHeight="1" spans="1:10">
      <c r="A18" s="23" t="s">
        <v>42</v>
      </c>
      <c r="B18" s="24"/>
      <c r="C18" s="23"/>
      <c r="D18" s="25"/>
      <c r="E18" s="24"/>
      <c r="F18" s="25"/>
      <c r="G18" s="28"/>
      <c r="H18" s="27"/>
      <c r="I18" s="28"/>
      <c r="J18" s="10"/>
    </row>
    <row r="19" s="2" customFormat="1" ht="27" customHeight="1" spans="1:10">
      <c r="A19" s="37">
        <v>1</v>
      </c>
      <c r="B19" s="24" t="s">
        <v>43</v>
      </c>
      <c r="C19" s="23" t="s">
        <v>44</v>
      </c>
      <c r="D19" s="25">
        <v>30</v>
      </c>
      <c r="E19" s="24" t="s">
        <v>45</v>
      </c>
      <c r="F19" s="25">
        <v>145</v>
      </c>
      <c r="G19" s="32">
        <v>0.09</v>
      </c>
      <c r="H19" s="31">
        <f t="shared" ref="H19:H25" si="2">F19*D19</f>
        <v>4350</v>
      </c>
      <c r="I19" s="28"/>
      <c r="J19" s="10"/>
    </row>
    <row r="20" s="2" customFormat="1" ht="27" customHeight="1" spans="1:10">
      <c r="A20" s="37">
        <v>2</v>
      </c>
      <c r="B20" s="24" t="s">
        <v>46</v>
      </c>
      <c r="C20" s="23" t="s">
        <v>47</v>
      </c>
      <c r="D20" s="25">
        <v>60</v>
      </c>
      <c r="E20" s="24" t="s">
        <v>48</v>
      </c>
      <c r="F20" s="25">
        <v>85</v>
      </c>
      <c r="G20" s="32">
        <v>0.09</v>
      </c>
      <c r="H20" s="31">
        <f t="shared" si="2"/>
        <v>5100</v>
      </c>
      <c r="I20" s="28"/>
      <c r="J20" s="10"/>
    </row>
    <row r="21" s="2" customFormat="1" ht="27" customHeight="1" spans="1:10">
      <c r="A21" s="37">
        <v>3</v>
      </c>
      <c r="B21" s="24" t="s">
        <v>49</v>
      </c>
      <c r="C21" s="23" t="s">
        <v>50</v>
      </c>
      <c r="D21" s="25">
        <v>30</v>
      </c>
      <c r="E21" s="24" t="s">
        <v>45</v>
      </c>
      <c r="F21" s="25">
        <v>62</v>
      </c>
      <c r="G21" s="32">
        <v>0.09</v>
      </c>
      <c r="H21" s="31">
        <f t="shared" si="2"/>
        <v>1860</v>
      </c>
      <c r="I21" s="28"/>
      <c r="J21" s="10"/>
    </row>
    <row r="22" s="2" customFormat="1" ht="27" customHeight="1" spans="1:10">
      <c r="A22" s="37">
        <v>4</v>
      </c>
      <c r="B22" s="24" t="s">
        <v>51</v>
      </c>
      <c r="C22" s="23" t="s">
        <v>52</v>
      </c>
      <c r="D22" s="25">
        <v>40</v>
      </c>
      <c r="E22" s="24" t="s">
        <v>53</v>
      </c>
      <c r="F22" s="25">
        <v>105</v>
      </c>
      <c r="G22" s="32">
        <v>0.09</v>
      </c>
      <c r="H22" s="31">
        <f t="shared" si="2"/>
        <v>4200</v>
      </c>
      <c r="I22" s="28"/>
      <c r="J22" s="10"/>
    </row>
    <row r="23" s="2" customFormat="1" ht="27" customHeight="1" spans="1:10">
      <c r="A23" s="37">
        <v>5</v>
      </c>
      <c r="B23" s="24" t="s">
        <v>54</v>
      </c>
      <c r="C23" s="23" t="s">
        <v>55</v>
      </c>
      <c r="D23" s="25">
        <v>150</v>
      </c>
      <c r="E23" s="24" t="s">
        <v>53</v>
      </c>
      <c r="F23" s="25">
        <v>29.43</v>
      </c>
      <c r="G23" s="32">
        <v>0.09</v>
      </c>
      <c r="H23" s="31">
        <f t="shared" si="2"/>
        <v>4414.5</v>
      </c>
      <c r="I23" s="28"/>
      <c r="J23" s="10"/>
    </row>
    <row r="24" s="2" customFormat="1" ht="27" customHeight="1" spans="1:10">
      <c r="A24" s="37">
        <v>6</v>
      </c>
      <c r="B24" s="24" t="s">
        <v>56</v>
      </c>
      <c r="C24" s="23" t="s">
        <v>57</v>
      </c>
      <c r="D24" s="25">
        <v>600</v>
      </c>
      <c r="E24" s="24" t="s">
        <v>53</v>
      </c>
      <c r="F24" s="25">
        <v>25</v>
      </c>
      <c r="G24" s="32">
        <v>0.09</v>
      </c>
      <c r="H24" s="31">
        <f t="shared" si="2"/>
        <v>15000</v>
      </c>
      <c r="I24" s="28"/>
      <c r="J24" s="10"/>
    </row>
    <row r="25" s="2" customFormat="1" ht="27" customHeight="1" spans="1:10">
      <c r="A25" s="37">
        <v>7</v>
      </c>
      <c r="B25" s="24" t="s">
        <v>58</v>
      </c>
      <c r="C25" s="23" t="s">
        <v>59</v>
      </c>
      <c r="D25" s="25">
        <v>150</v>
      </c>
      <c r="E25" s="24" t="s">
        <v>53</v>
      </c>
      <c r="F25" s="25">
        <v>30</v>
      </c>
      <c r="G25" s="32">
        <v>0.09</v>
      </c>
      <c r="H25" s="31">
        <f t="shared" si="2"/>
        <v>4500</v>
      </c>
      <c r="I25" s="28"/>
      <c r="J25" s="10"/>
    </row>
    <row r="26" s="2" customFormat="1" ht="27" customHeight="1" spans="1:10">
      <c r="A26" s="23" t="s">
        <v>60</v>
      </c>
      <c r="B26" s="24"/>
      <c r="C26" s="23"/>
      <c r="D26" s="25"/>
      <c r="E26" s="24"/>
      <c r="F26" s="25"/>
      <c r="G26" s="28"/>
      <c r="H26" s="27"/>
      <c r="I26" s="28"/>
      <c r="J26" s="10"/>
    </row>
    <row r="27" s="2" customFormat="1" ht="27" customHeight="1" spans="1:10">
      <c r="A27" s="38">
        <v>1</v>
      </c>
      <c r="B27" s="39" t="s">
        <v>61</v>
      </c>
      <c r="C27" s="40" t="s">
        <v>62</v>
      </c>
      <c r="D27" s="41">
        <v>12</v>
      </c>
      <c r="E27" s="38" t="s">
        <v>48</v>
      </c>
      <c r="F27" s="42">
        <v>1850</v>
      </c>
      <c r="G27" s="32">
        <v>0.09</v>
      </c>
      <c r="H27" s="43">
        <f t="shared" ref="H27:H37" si="3">D27*F27</f>
        <v>22200</v>
      </c>
      <c r="I27" s="28"/>
      <c r="J27" s="10"/>
    </row>
    <row r="28" s="2" customFormat="1" ht="27" customHeight="1" spans="1:10">
      <c r="A28" s="38">
        <v>2</v>
      </c>
      <c r="B28" s="39" t="s">
        <v>63</v>
      </c>
      <c r="C28" s="44" t="s">
        <v>64</v>
      </c>
      <c r="D28" s="41">
        <v>1</v>
      </c>
      <c r="E28" s="38" t="s">
        <v>31</v>
      </c>
      <c r="F28" s="41">
        <v>3650</v>
      </c>
      <c r="G28" s="32">
        <v>0.09</v>
      </c>
      <c r="H28" s="43">
        <f t="shared" si="3"/>
        <v>3650</v>
      </c>
      <c r="I28" s="28"/>
      <c r="J28" s="10"/>
    </row>
    <row r="29" s="2" customFormat="1" ht="27" customHeight="1" spans="1:10">
      <c r="A29" s="38">
        <v>3</v>
      </c>
      <c r="B29" s="45" t="s">
        <v>65</v>
      </c>
      <c r="C29" s="46" t="s">
        <v>66</v>
      </c>
      <c r="D29" s="41">
        <v>4</v>
      </c>
      <c r="E29" s="38" t="s">
        <v>48</v>
      </c>
      <c r="F29" s="41">
        <v>2050</v>
      </c>
      <c r="G29" s="32">
        <v>0.09</v>
      </c>
      <c r="H29" s="43">
        <f t="shared" si="3"/>
        <v>8200</v>
      </c>
      <c r="I29" s="28"/>
      <c r="J29" s="10"/>
    </row>
    <row r="30" s="2" customFormat="1" ht="27" customHeight="1" spans="1:10">
      <c r="A30" s="38">
        <v>4</v>
      </c>
      <c r="B30" s="45" t="s">
        <v>67</v>
      </c>
      <c r="C30" s="46" t="s">
        <v>68</v>
      </c>
      <c r="D30" s="41">
        <v>3</v>
      </c>
      <c r="E30" s="38" t="s">
        <v>48</v>
      </c>
      <c r="F30" s="41">
        <v>650</v>
      </c>
      <c r="G30" s="32">
        <v>0.09</v>
      </c>
      <c r="H30" s="43">
        <f t="shared" si="3"/>
        <v>1950</v>
      </c>
      <c r="I30" s="28"/>
      <c r="J30" s="10"/>
    </row>
    <row r="31" s="2" customFormat="1" ht="27" customHeight="1" spans="1:10">
      <c r="A31" s="38">
        <v>5</v>
      </c>
      <c r="B31" s="45" t="s">
        <v>69</v>
      </c>
      <c r="C31" s="46" t="s">
        <v>70</v>
      </c>
      <c r="D31" s="41">
        <v>1</v>
      </c>
      <c r="E31" s="38" t="s">
        <v>48</v>
      </c>
      <c r="F31" s="41">
        <v>800</v>
      </c>
      <c r="G31" s="32">
        <v>0.09</v>
      </c>
      <c r="H31" s="43">
        <f t="shared" si="3"/>
        <v>800</v>
      </c>
      <c r="I31" s="28"/>
      <c r="J31" s="10"/>
    </row>
    <row r="32" s="2" customFormat="1" ht="27" customHeight="1" spans="1:10">
      <c r="A32" s="38">
        <v>6</v>
      </c>
      <c r="B32" s="45" t="s">
        <v>71</v>
      </c>
      <c r="C32" s="46" t="s">
        <v>72</v>
      </c>
      <c r="D32" s="41">
        <v>1</v>
      </c>
      <c r="E32" s="38" t="s">
        <v>48</v>
      </c>
      <c r="F32" s="41">
        <v>1050</v>
      </c>
      <c r="G32" s="32">
        <v>0.09</v>
      </c>
      <c r="H32" s="43">
        <f t="shared" si="3"/>
        <v>1050</v>
      </c>
      <c r="I32" s="28"/>
      <c r="J32" s="10"/>
    </row>
    <row r="33" s="2" customFormat="1" ht="27" customHeight="1" spans="1:10">
      <c r="A33" s="38">
        <v>7</v>
      </c>
      <c r="B33" s="45" t="s">
        <v>73</v>
      </c>
      <c r="C33" s="46" t="s">
        <v>74</v>
      </c>
      <c r="D33" s="41">
        <v>600</v>
      </c>
      <c r="E33" s="38" t="s">
        <v>75</v>
      </c>
      <c r="F33" s="41">
        <v>4.5</v>
      </c>
      <c r="G33" s="32">
        <v>0.09</v>
      </c>
      <c r="H33" s="43">
        <f t="shared" si="3"/>
        <v>2700</v>
      </c>
      <c r="I33" s="28"/>
      <c r="J33" s="10"/>
    </row>
    <row r="34" s="2" customFormat="1" ht="27" customHeight="1" spans="1:10">
      <c r="A34" s="38">
        <v>8</v>
      </c>
      <c r="B34" s="45" t="s">
        <v>76</v>
      </c>
      <c r="C34" s="46" t="s">
        <v>77</v>
      </c>
      <c r="D34" s="41">
        <v>100</v>
      </c>
      <c r="E34" s="38" t="s">
        <v>75</v>
      </c>
      <c r="F34" s="41">
        <v>6.5</v>
      </c>
      <c r="G34" s="32">
        <v>0.09</v>
      </c>
      <c r="H34" s="43">
        <f t="shared" si="3"/>
        <v>650</v>
      </c>
      <c r="I34" s="28"/>
      <c r="J34" s="10"/>
    </row>
    <row r="35" s="2" customFormat="1" ht="27" customHeight="1" spans="1:10">
      <c r="A35" s="38">
        <v>9</v>
      </c>
      <c r="B35" s="45" t="s">
        <v>78</v>
      </c>
      <c r="C35" s="46" t="s">
        <v>79</v>
      </c>
      <c r="D35" s="41">
        <v>1</v>
      </c>
      <c r="E35" s="38" t="s">
        <v>80</v>
      </c>
      <c r="F35" s="41">
        <v>45000</v>
      </c>
      <c r="G35" s="32">
        <v>0.09</v>
      </c>
      <c r="H35" s="43">
        <f t="shared" si="3"/>
        <v>45000</v>
      </c>
      <c r="I35" s="28"/>
      <c r="J35" s="10"/>
    </row>
    <row r="36" s="2" customFormat="1" ht="27" customHeight="1" spans="1:10">
      <c r="A36" s="38">
        <v>10</v>
      </c>
      <c r="B36" s="45" t="s">
        <v>81</v>
      </c>
      <c r="C36" s="46" t="s">
        <v>82</v>
      </c>
      <c r="D36" s="41">
        <v>1</v>
      </c>
      <c r="E36" s="38" t="s">
        <v>31</v>
      </c>
      <c r="F36" s="41">
        <f>2400*1.3</f>
        <v>3120</v>
      </c>
      <c r="G36" s="32">
        <v>0.09</v>
      </c>
      <c r="H36" s="43">
        <f t="shared" si="3"/>
        <v>3120</v>
      </c>
      <c r="I36" s="28"/>
      <c r="J36" s="10"/>
    </row>
    <row r="37" s="2" customFormat="1" ht="27" customHeight="1" spans="1:10">
      <c r="A37" s="38">
        <v>11</v>
      </c>
      <c r="B37" s="45" t="s">
        <v>83</v>
      </c>
      <c r="C37" s="46" t="s">
        <v>84</v>
      </c>
      <c r="D37" s="41">
        <v>1</v>
      </c>
      <c r="E37" s="38" t="s">
        <v>80</v>
      </c>
      <c r="F37" s="41">
        <v>7500</v>
      </c>
      <c r="G37" s="32">
        <v>0.09</v>
      </c>
      <c r="H37" s="43">
        <f t="shared" si="3"/>
        <v>7500</v>
      </c>
      <c r="I37" s="28"/>
      <c r="J37" s="10"/>
    </row>
    <row r="38" ht="31" customHeight="1" spans="1:10">
      <c r="A38" s="23" t="s">
        <v>85</v>
      </c>
      <c r="B38" s="24"/>
      <c r="C38" s="23"/>
      <c r="D38" s="25"/>
      <c r="E38" s="24"/>
      <c r="F38" s="25"/>
      <c r="G38" s="26"/>
      <c r="H38" s="27"/>
      <c r="I38" s="28"/>
    </row>
    <row r="39" s="2" customFormat="1" ht="57" spans="1:10">
      <c r="A39" s="29">
        <f t="shared" ref="A39:A50" si="4">ROW()-4</f>
        <v>35</v>
      </c>
      <c r="B39" s="30" t="s">
        <v>13</v>
      </c>
      <c r="C39" s="28" t="s">
        <v>14</v>
      </c>
      <c r="D39" s="31">
        <v>974.5</v>
      </c>
      <c r="E39" s="30" t="s">
        <v>15</v>
      </c>
      <c r="F39" s="31">
        <v>50</v>
      </c>
      <c r="G39" s="32">
        <v>0.09</v>
      </c>
      <c r="H39" s="31">
        <f t="shared" ref="H39:H44" si="5">F39*D39</f>
        <v>48725</v>
      </c>
      <c r="I39" s="30" t="s">
        <v>8</v>
      </c>
      <c r="J39" s="10"/>
    </row>
    <row r="40" s="2" customFormat="1" ht="14.25" spans="1:10">
      <c r="A40" s="29">
        <f t="shared" si="4"/>
        <v>36</v>
      </c>
      <c r="B40" s="30" t="s">
        <v>16</v>
      </c>
      <c r="C40" s="28" t="s">
        <v>86</v>
      </c>
      <c r="D40" s="31">
        <v>25</v>
      </c>
      <c r="E40" s="30" t="s">
        <v>18</v>
      </c>
      <c r="F40" s="31">
        <v>1018</v>
      </c>
      <c r="G40" s="32">
        <v>0.09</v>
      </c>
      <c r="H40" s="31">
        <f t="shared" si="5"/>
        <v>25450</v>
      </c>
      <c r="I40" s="30"/>
      <c r="J40" s="10"/>
    </row>
    <row r="41" s="2" customFormat="1" ht="14.25" spans="1:10">
      <c r="A41" s="29">
        <f t="shared" si="4"/>
        <v>37</v>
      </c>
      <c r="B41" s="30" t="s">
        <v>87</v>
      </c>
      <c r="C41" s="28" t="s">
        <v>88</v>
      </c>
      <c r="D41" s="31">
        <v>110</v>
      </c>
      <c r="E41" s="30" t="s">
        <v>15</v>
      </c>
      <c r="F41" s="31">
        <v>480</v>
      </c>
      <c r="G41" s="32">
        <v>0.09</v>
      </c>
      <c r="H41" s="31">
        <f t="shared" si="5"/>
        <v>52800</v>
      </c>
      <c r="I41" s="30"/>
      <c r="J41" s="10"/>
    </row>
    <row r="42" s="2" customFormat="1" ht="39" customHeight="1" spans="1:10">
      <c r="A42" s="29">
        <f t="shared" si="4"/>
        <v>38</v>
      </c>
      <c r="B42" s="30" t="s">
        <v>89</v>
      </c>
      <c r="C42" s="28" t="s">
        <v>90</v>
      </c>
      <c r="D42" s="31">
        <v>320</v>
      </c>
      <c r="E42" s="30" t="s">
        <v>15</v>
      </c>
      <c r="F42" s="31">
        <v>450</v>
      </c>
      <c r="G42" s="32">
        <v>0.09</v>
      </c>
      <c r="H42" s="31">
        <f t="shared" si="5"/>
        <v>144000</v>
      </c>
      <c r="I42" s="30" t="s">
        <v>8</v>
      </c>
      <c r="J42" s="10"/>
    </row>
    <row r="43" s="2" customFormat="1" ht="71.25" spans="1:10">
      <c r="A43" s="29">
        <f t="shared" si="4"/>
        <v>39</v>
      </c>
      <c r="B43" s="30" t="s">
        <v>91</v>
      </c>
      <c r="C43" s="28" t="s">
        <v>24</v>
      </c>
      <c r="D43" s="31">
        <v>750</v>
      </c>
      <c r="E43" s="30" t="s">
        <v>15</v>
      </c>
      <c r="F43" s="31">
        <v>350</v>
      </c>
      <c r="G43" s="32">
        <v>0.09</v>
      </c>
      <c r="H43" s="31">
        <f t="shared" si="5"/>
        <v>262500</v>
      </c>
      <c r="I43" s="30"/>
      <c r="J43" s="10"/>
    </row>
    <row r="44" s="2" customFormat="1" ht="28.5" spans="1:10">
      <c r="A44" s="29">
        <f t="shared" si="4"/>
        <v>40</v>
      </c>
      <c r="B44" s="30" t="s">
        <v>92</v>
      </c>
      <c r="C44" s="28" t="s">
        <v>93</v>
      </c>
      <c r="D44" s="31">
        <v>135</v>
      </c>
      <c r="E44" s="30" t="s">
        <v>15</v>
      </c>
      <c r="F44" s="31">
        <v>550</v>
      </c>
      <c r="G44" s="32">
        <v>0.09</v>
      </c>
      <c r="H44" s="31">
        <f t="shared" si="5"/>
        <v>74250</v>
      </c>
      <c r="I44" s="30"/>
      <c r="J44" s="10"/>
    </row>
    <row r="45" s="2" customFormat="1" ht="42.75" spans="1:10">
      <c r="A45" s="29">
        <f t="shared" si="4"/>
        <v>41</v>
      </c>
      <c r="B45" s="30" t="s">
        <v>94</v>
      </c>
      <c r="C45" s="28" t="s">
        <v>95</v>
      </c>
      <c r="D45" s="31">
        <v>600</v>
      </c>
      <c r="E45" s="30" t="s">
        <v>15</v>
      </c>
      <c r="F45" s="31">
        <v>300</v>
      </c>
      <c r="G45" s="32">
        <v>0.09</v>
      </c>
      <c r="H45" s="31">
        <f t="shared" ref="H45:H48" si="6">F45*D45</f>
        <v>180000</v>
      </c>
      <c r="I45" s="30" t="s">
        <v>8</v>
      </c>
      <c r="J45" s="10"/>
    </row>
    <row r="46" s="2" customFormat="1" ht="42.75" spans="1:10">
      <c r="A46" s="29">
        <f t="shared" si="4"/>
        <v>42</v>
      </c>
      <c r="B46" s="30" t="s">
        <v>96</v>
      </c>
      <c r="C46" s="28" t="s">
        <v>97</v>
      </c>
      <c r="D46" s="31">
        <v>300</v>
      </c>
      <c r="E46" s="30" t="s">
        <v>53</v>
      </c>
      <c r="F46" s="31">
        <v>55</v>
      </c>
      <c r="G46" s="32">
        <v>0.09</v>
      </c>
      <c r="H46" s="31">
        <f t="shared" si="6"/>
        <v>16500</v>
      </c>
      <c r="I46" s="30"/>
      <c r="J46" s="10"/>
    </row>
    <row r="47" s="2" customFormat="1" ht="14.25" spans="1:10">
      <c r="A47" s="29">
        <f t="shared" si="4"/>
        <v>43</v>
      </c>
      <c r="B47" s="30" t="s">
        <v>98</v>
      </c>
      <c r="C47" s="28" t="s">
        <v>99</v>
      </c>
      <c r="D47" s="31">
        <v>1000</v>
      </c>
      <c r="E47" s="30" t="s">
        <v>15</v>
      </c>
      <c r="F47" s="31">
        <v>160</v>
      </c>
      <c r="G47" s="32">
        <v>0.09</v>
      </c>
      <c r="H47" s="31">
        <f t="shared" si="6"/>
        <v>160000</v>
      </c>
      <c r="I47" s="30"/>
      <c r="J47" s="10"/>
    </row>
    <row r="48" s="2" customFormat="1" ht="28.5" spans="1:10">
      <c r="A48" s="29">
        <f t="shared" si="4"/>
        <v>44</v>
      </c>
      <c r="B48" s="30" t="s">
        <v>100</v>
      </c>
      <c r="C48" s="28" t="s">
        <v>101</v>
      </c>
      <c r="D48" s="31">
        <v>6</v>
      </c>
      <c r="E48" s="30" t="s">
        <v>15</v>
      </c>
      <c r="F48" s="31">
        <v>800</v>
      </c>
      <c r="G48" s="32">
        <v>0.09</v>
      </c>
      <c r="H48" s="31">
        <f t="shared" si="6"/>
        <v>4800</v>
      </c>
      <c r="I48" s="30"/>
      <c r="J48" s="10"/>
    </row>
    <row r="49" s="2" customFormat="1" ht="28.5" spans="1:10">
      <c r="A49" s="29">
        <f t="shared" si="4"/>
        <v>45</v>
      </c>
      <c r="B49" s="47" t="s">
        <v>102</v>
      </c>
      <c r="C49" s="48" t="s">
        <v>103</v>
      </c>
      <c r="D49" s="31">
        <v>15</v>
      </c>
      <c r="E49" s="30" t="s">
        <v>15</v>
      </c>
      <c r="F49" s="31">
        <f>850</f>
        <v>850</v>
      </c>
      <c r="G49" s="32">
        <v>0.09</v>
      </c>
      <c r="H49" s="31">
        <f t="shared" ref="H49:H59" si="7">F49*D49</f>
        <v>12750</v>
      </c>
      <c r="I49" s="30"/>
      <c r="J49" s="10"/>
    </row>
    <row r="50" s="2" customFormat="1" ht="71.25" spans="1:10">
      <c r="A50" s="29">
        <f t="shared" si="4"/>
        <v>46</v>
      </c>
      <c r="B50" s="47" t="s">
        <v>104</v>
      </c>
      <c r="C50" s="48" t="s">
        <v>105</v>
      </c>
      <c r="D50" s="31">
        <v>25</v>
      </c>
      <c r="E50" s="30" t="s">
        <v>15</v>
      </c>
      <c r="F50" s="31">
        <v>380</v>
      </c>
      <c r="G50" s="32">
        <v>0.09</v>
      </c>
      <c r="H50" s="31">
        <f t="shared" si="7"/>
        <v>9500</v>
      </c>
      <c r="I50" s="30"/>
      <c r="J50" s="10"/>
    </row>
    <row r="51" s="2" customFormat="1" ht="71.25" spans="1:10">
      <c r="A51" s="29">
        <f t="shared" ref="A51:A59" si="8">ROW()-4</f>
        <v>47</v>
      </c>
      <c r="B51" s="24" t="s">
        <v>106</v>
      </c>
      <c r="C51" s="23" t="s">
        <v>105</v>
      </c>
      <c r="D51" s="25">
        <v>20</v>
      </c>
      <c r="E51" s="30" t="s">
        <v>15</v>
      </c>
      <c r="F51" s="31">
        <v>380</v>
      </c>
      <c r="G51" s="32">
        <v>0.09</v>
      </c>
      <c r="H51" s="31">
        <f t="shared" si="7"/>
        <v>7600</v>
      </c>
      <c r="I51" s="28"/>
      <c r="J51" s="10"/>
    </row>
    <row r="52" s="2" customFormat="1" ht="27" customHeight="1" spans="1:10">
      <c r="A52" s="29">
        <f t="shared" si="8"/>
        <v>48</v>
      </c>
      <c r="B52" s="24" t="s">
        <v>107</v>
      </c>
      <c r="C52" s="23" t="s">
        <v>108</v>
      </c>
      <c r="D52" s="25">
        <v>85</v>
      </c>
      <c r="E52" s="30" t="s">
        <v>15</v>
      </c>
      <c r="F52" s="25">
        <v>170</v>
      </c>
      <c r="G52" s="32">
        <v>0.09</v>
      </c>
      <c r="H52" s="31">
        <f t="shared" si="7"/>
        <v>14450</v>
      </c>
      <c r="I52" s="28"/>
      <c r="J52" s="10"/>
    </row>
    <row r="53" s="2" customFormat="1" ht="28.5" spans="1:10">
      <c r="A53" s="29">
        <f t="shared" si="8"/>
        <v>49</v>
      </c>
      <c r="B53" s="24" t="s">
        <v>109</v>
      </c>
      <c r="C53" s="23" t="s">
        <v>110</v>
      </c>
      <c r="D53" s="25">
        <v>25</v>
      </c>
      <c r="E53" s="30" t="s">
        <v>15</v>
      </c>
      <c r="F53" s="25">
        <v>85</v>
      </c>
      <c r="G53" s="32">
        <v>0.09</v>
      </c>
      <c r="H53" s="31">
        <f t="shared" si="7"/>
        <v>2125</v>
      </c>
      <c r="I53" s="28"/>
      <c r="J53" s="10"/>
    </row>
    <row r="54" s="2" customFormat="1" ht="33" customHeight="1" spans="1:10">
      <c r="A54" s="29">
        <f t="shared" si="8"/>
        <v>50</v>
      </c>
      <c r="B54" s="24" t="s">
        <v>111</v>
      </c>
      <c r="C54" s="23" t="s">
        <v>112</v>
      </c>
      <c r="D54" s="25">
        <v>20</v>
      </c>
      <c r="E54" s="24" t="s">
        <v>53</v>
      </c>
      <c r="F54" s="25">
        <v>410</v>
      </c>
      <c r="G54" s="32">
        <v>0.09</v>
      </c>
      <c r="H54" s="31">
        <f t="shared" si="7"/>
        <v>8200</v>
      </c>
      <c r="I54" s="28"/>
      <c r="J54" s="10"/>
    </row>
    <row r="55" s="2" customFormat="1" ht="42" customHeight="1" spans="1:10">
      <c r="A55" s="29">
        <f t="shared" si="8"/>
        <v>51</v>
      </c>
      <c r="B55" s="24" t="s">
        <v>113</v>
      </c>
      <c r="C55" s="23" t="s">
        <v>114</v>
      </c>
      <c r="D55" s="25">
        <v>5</v>
      </c>
      <c r="E55" s="24" t="s">
        <v>15</v>
      </c>
      <c r="F55" s="25">
        <v>1480</v>
      </c>
      <c r="G55" s="32">
        <v>0.09</v>
      </c>
      <c r="H55" s="31">
        <f t="shared" si="7"/>
        <v>7400</v>
      </c>
      <c r="I55" s="28"/>
      <c r="J55" s="10"/>
    </row>
    <row r="56" s="2" customFormat="1" ht="71.25" spans="1:10">
      <c r="A56" s="29">
        <f t="shared" si="8"/>
        <v>52</v>
      </c>
      <c r="B56" s="24" t="s">
        <v>115</v>
      </c>
      <c r="C56" s="23" t="s">
        <v>116</v>
      </c>
      <c r="D56" s="25">
        <v>8</v>
      </c>
      <c r="E56" s="24" t="s">
        <v>15</v>
      </c>
      <c r="F56" s="25">
        <v>1200</v>
      </c>
      <c r="G56" s="32">
        <v>0.09</v>
      </c>
      <c r="H56" s="31">
        <f t="shared" si="7"/>
        <v>9600</v>
      </c>
      <c r="I56" s="28"/>
      <c r="J56" s="10"/>
    </row>
    <row r="57" s="2" customFormat="1" ht="57" spans="1:10">
      <c r="A57" s="29">
        <f t="shared" si="8"/>
        <v>53</v>
      </c>
      <c r="B57" s="24" t="s">
        <v>117</v>
      </c>
      <c r="C57" s="23" t="s">
        <v>118</v>
      </c>
      <c r="D57" s="25">
        <v>40</v>
      </c>
      <c r="E57" s="24" t="s">
        <v>15</v>
      </c>
      <c r="F57" s="25">
        <f>225+140+650</f>
        <v>1015</v>
      </c>
      <c r="G57" s="32">
        <v>0.09</v>
      </c>
      <c r="H57" s="31">
        <f t="shared" si="7"/>
        <v>40600</v>
      </c>
      <c r="I57" s="28"/>
      <c r="J57" s="10"/>
    </row>
    <row r="58" s="2" customFormat="1" ht="32" customHeight="1" spans="1:10">
      <c r="A58" s="29">
        <f t="shared" si="8"/>
        <v>54</v>
      </c>
      <c r="B58" s="24" t="s">
        <v>119</v>
      </c>
      <c r="C58" s="23" t="s">
        <v>120</v>
      </c>
      <c r="D58" s="25">
        <v>2</v>
      </c>
      <c r="E58" s="24" t="s">
        <v>31</v>
      </c>
      <c r="F58" s="25">
        <v>1200</v>
      </c>
      <c r="G58" s="32">
        <v>0.09</v>
      </c>
      <c r="H58" s="31">
        <f t="shared" si="7"/>
        <v>2400</v>
      </c>
      <c r="I58" s="28"/>
      <c r="J58" s="10"/>
    </row>
    <row r="59" s="2" customFormat="1" ht="57" spans="1:10">
      <c r="A59" s="29">
        <f t="shared" si="8"/>
        <v>55</v>
      </c>
      <c r="B59" s="24" t="s">
        <v>121</v>
      </c>
      <c r="C59" s="23" t="s">
        <v>122</v>
      </c>
      <c r="D59" s="25">
        <v>10</v>
      </c>
      <c r="E59" s="24" t="s">
        <v>15</v>
      </c>
      <c r="F59" s="25">
        <v>395</v>
      </c>
      <c r="G59" s="32">
        <v>0.09</v>
      </c>
      <c r="H59" s="31">
        <f t="shared" si="7"/>
        <v>3950</v>
      </c>
      <c r="I59" s="28"/>
      <c r="J59" s="10"/>
    </row>
    <row r="60" s="2" customFormat="1" ht="27" customHeight="1" spans="1:10">
      <c r="A60" s="23" t="s">
        <v>123</v>
      </c>
      <c r="B60" s="24"/>
      <c r="C60" s="23"/>
      <c r="D60" s="25"/>
      <c r="E60" s="24"/>
      <c r="F60" s="25"/>
      <c r="G60" s="28"/>
      <c r="H60" s="27"/>
      <c r="I60" s="28"/>
      <c r="J60" s="10"/>
    </row>
    <row r="61" s="2" customFormat="1" ht="57" spans="1:10">
      <c r="A61" s="37">
        <v>1</v>
      </c>
      <c r="B61" s="24" t="s">
        <v>43</v>
      </c>
      <c r="C61" s="23" t="s">
        <v>44</v>
      </c>
      <c r="D61" s="25">
        <v>120</v>
      </c>
      <c r="E61" s="24" t="s">
        <v>45</v>
      </c>
      <c r="F61" s="25">
        <v>145</v>
      </c>
      <c r="G61" s="32">
        <v>0.09</v>
      </c>
      <c r="H61" s="31">
        <f t="shared" ref="H61:H73" si="9">F61*D61</f>
        <v>17400</v>
      </c>
      <c r="I61" s="30"/>
      <c r="J61" s="10"/>
    </row>
    <row r="62" s="2" customFormat="1" ht="42.75" spans="1:10">
      <c r="A62" s="37">
        <v>2</v>
      </c>
      <c r="B62" s="24" t="s">
        <v>46</v>
      </c>
      <c r="C62" s="23" t="s">
        <v>47</v>
      </c>
      <c r="D62" s="25">
        <v>180</v>
      </c>
      <c r="E62" s="24" t="s">
        <v>48</v>
      </c>
      <c r="F62" s="25">
        <v>85</v>
      </c>
      <c r="G62" s="32">
        <v>0.09</v>
      </c>
      <c r="H62" s="31">
        <f t="shared" si="9"/>
        <v>15300</v>
      </c>
      <c r="I62" s="30"/>
      <c r="J62" s="10"/>
    </row>
    <row r="63" s="2" customFormat="1" ht="14.25" spans="1:10">
      <c r="A63" s="37">
        <v>3</v>
      </c>
      <c r="B63" s="24" t="s">
        <v>49</v>
      </c>
      <c r="C63" s="23" t="s">
        <v>50</v>
      </c>
      <c r="D63" s="25">
        <v>90</v>
      </c>
      <c r="E63" s="24" t="s">
        <v>45</v>
      </c>
      <c r="F63" s="25">
        <v>62</v>
      </c>
      <c r="G63" s="32">
        <v>0.09</v>
      </c>
      <c r="H63" s="31">
        <f t="shared" si="9"/>
        <v>5580</v>
      </c>
      <c r="I63" s="30"/>
      <c r="J63" s="10"/>
    </row>
    <row r="64" s="2" customFormat="1" ht="57" spans="1:10">
      <c r="A64" s="37">
        <v>4</v>
      </c>
      <c r="B64" s="24" t="s">
        <v>51</v>
      </c>
      <c r="C64" s="23" t="s">
        <v>52</v>
      </c>
      <c r="D64" s="25">
        <v>180</v>
      </c>
      <c r="E64" s="24" t="s">
        <v>53</v>
      </c>
      <c r="F64" s="25">
        <v>105</v>
      </c>
      <c r="G64" s="32">
        <v>0.09</v>
      </c>
      <c r="H64" s="31">
        <f t="shared" si="9"/>
        <v>18900</v>
      </c>
      <c r="I64" s="30"/>
      <c r="J64" s="10"/>
    </row>
    <row r="65" s="2" customFormat="1" ht="47.25" spans="1:10">
      <c r="A65" s="37">
        <v>5</v>
      </c>
      <c r="B65" s="24" t="s">
        <v>124</v>
      </c>
      <c r="C65" s="23" t="s">
        <v>125</v>
      </c>
      <c r="D65" s="25">
        <v>1</v>
      </c>
      <c r="E65" s="24" t="s">
        <v>126</v>
      </c>
      <c r="F65" s="25">
        <v>1500</v>
      </c>
      <c r="G65" s="32">
        <v>0.09</v>
      </c>
      <c r="H65" s="31">
        <f t="shared" si="9"/>
        <v>1500</v>
      </c>
      <c r="I65" s="30"/>
      <c r="J65" s="10"/>
    </row>
    <row r="66" s="2" customFormat="1" ht="14.25" spans="1:10">
      <c r="A66" s="37">
        <v>6</v>
      </c>
      <c r="B66" s="33" t="s">
        <v>127</v>
      </c>
      <c r="C66" s="34" t="s">
        <v>128</v>
      </c>
      <c r="D66" s="25">
        <v>12</v>
      </c>
      <c r="E66" s="24" t="s">
        <v>75</v>
      </c>
      <c r="F66" s="25">
        <v>280</v>
      </c>
      <c r="G66" s="32">
        <v>0.09</v>
      </c>
      <c r="H66" s="31">
        <f t="shared" si="9"/>
        <v>3360</v>
      </c>
      <c r="I66" s="30"/>
      <c r="J66" s="10"/>
    </row>
    <row r="67" s="2" customFormat="1" ht="14.25" spans="1:10">
      <c r="A67" s="37">
        <v>7</v>
      </c>
      <c r="B67" s="33" t="s">
        <v>129</v>
      </c>
      <c r="C67" s="34" t="s">
        <v>130</v>
      </c>
      <c r="D67" s="25">
        <v>120</v>
      </c>
      <c r="E67" s="24" t="s">
        <v>75</v>
      </c>
      <c r="F67" s="25">
        <v>240</v>
      </c>
      <c r="G67" s="32">
        <v>0.09</v>
      </c>
      <c r="H67" s="31">
        <f t="shared" si="9"/>
        <v>28800</v>
      </c>
      <c r="I67" s="30"/>
      <c r="J67" s="10"/>
    </row>
    <row r="68" s="2" customFormat="1" ht="42.75" spans="1:10">
      <c r="A68" s="37">
        <v>8</v>
      </c>
      <c r="B68" s="24" t="s">
        <v>54</v>
      </c>
      <c r="C68" s="23" t="s">
        <v>55</v>
      </c>
      <c r="D68" s="25">
        <v>400</v>
      </c>
      <c r="E68" s="24" t="s">
        <v>53</v>
      </c>
      <c r="F68" s="25">
        <v>29.43</v>
      </c>
      <c r="G68" s="32">
        <v>0.09</v>
      </c>
      <c r="H68" s="31">
        <f t="shared" si="9"/>
        <v>11772</v>
      </c>
      <c r="I68" s="30" t="s">
        <v>8</v>
      </c>
      <c r="J68" s="10"/>
    </row>
    <row r="69" s="2" customFormat="1" ht="99.75" spans="1:10">
      <c r="A69" s="37">
        <v>9</v>
      </c>
      <c r="B69" s="24" t="s">
        <v>131</v>
      </c>
      <c r="C69" s="23" t="s">
        <v>132</v>
      </c>
      <c r="D69" s="25">
        <v>4</v>
      </c>
      <c r="E69" s="24" t="s">
        <v>48</v>
      </c>
      <c r="F69" s="25">
        <v>1100</v>
      </c>
      <c r="G69" s="32">
        <v>0.09</v>
      </c>
      <c r="H69" s="31">
        <f t="shared" si="9"/>
        <v>4400</v>
      </c>
      <c r="I69" s="30" t="s">
        <v>8</v>
      </c>
      <c r="J69" s="10"/>
    </row>
    <row r="70" s="2" customFormat="1" ht="57" spans="1:10">
      <c r="A70" s="37">
        <v>10</v>
      </c>
      <c r="B70" s="24" t="s">
        <v>133</v>
      </c>
      <c r="C70" s="23" t="s">
        <v>134</v>
      </c>
      <c r="D70" s="25">
        <v>3000</v>
      </c>
      <c r="E70" s="24" t="s">
        <v>75</v>
      </c>
      <c r="F70" s="25">
        <v>5.5</v>
      </c>
      <c r="G70" s="32">
        <v>0.09</v>
      </c>
      <c r="H70" s="31">
        <f t="shared" si="9"/>
        <v>16500</v>
      </c>
      <c r="I70" s="30"/>
      <c r="J70" s="10"/>
    </row>
    <row r="71" s="2" customFormat="1" ht="57" spans="1:10">
      <c r="A71" s="37">
        <v>11</v>
      </c>
      <c r="B71" s="24" t="s">
        <v>56</v>
      </c>
      <c r="C71" s="23" t="s">
        <v>57</v>
      </c>
      <c r="D71" s="25">
        <v>2800</v>
      </c>
      <c r="E71" s="24" t="s">
        <v>53</v>
      </c>
      <c r="F71" s="25">
        <v>25</v>
      </c>
      <c r="G71" s="32">
        <v>0.09</v>
      </c>
      <c r="H71" s="31">
        <f t="shared" si="9"/>
        <v>70000</v>
      </c>
      <c r="I71" s="30" t="s">
        <v>8</v>
      </c>
      <c r="J71" s="10"/>
    </row>
    <row r="72" s="2" customFormat="1" ht="57" spans="1:10">
      <c r="A72" s="37">
        <v>12</v>
      </c>
      <c r="B72" s="24" t="s">
        <v>58</v>
      </c>
      <c r="C72" s="23" t="s">
        <v>59</v>
      </c>
      <c r="D72" s="25">
        <v>400</v>
      </c>
      <c r="E72" s="24" t="s">
        <v>53</v>
      </c>
      <c r="F72" s="25">
        <v>30</v>
      </c>
      <c r="G72" s="32">
        <v>0.09</v>
      </c>
      <c r="H72" s="31">
        <f t="shared" si="9"/>
        <v>12000</v>
      </c>
      <c r="I72" s="30" t="s">
        <v>8</v>
      </c>
      <c r="J72" s="10"/>
    </row>
    <row r="73" s="2" customFormat="1" ht="31" customHeight="1" spans="1:10">
      <c r="A73" s="28" t="s">
        <v>135</v>
      </c>
      <c r="B73" s="30"/>
      <c r="C73" s="28"/>
      <c r="D73" s="31"/>
      <c r="E73" s="30"/>
      <c r="F73" s="31"/>
      <c r="G73" s="26"/>
      <c r="H73" s="27"/>
      <c r="I73" s="28"/>
      <c r="J73" s="10"/>
    </row>
    <row r="74" s="2" customFormat="1" ht="156.75" spans="1:10">
      <c r="A74" s="38">
        <v>1</v>
      </c>
      <c r="B74" s="39" t="s">
        <v>61</v>
      </c>
      <c r="C74" s="40" t="s">
        <v>62</v>
      </c>
      <c r="D74" s="41">
        <v>14</v>
      </c>
      <c r="E74" s="38" t="s">
        <v>48</v>
      </c>
      <c r="F74" s="42">
        <v>1850</v>
      </c>
      <c r="G74" s="32">
        <v>0.09</v>
      </c>
      <c r="H74" s="43">
        <f>D74*F74</f>
        <v>25900</v>
      </c>
      <c r="I74" s="49"/>
      <c r="J74" s="10"/>
    </row>
    <row r="75" s="2" customFormat="1" ht="156.75" spans="1:10">
      <c r="A75" s="38">
        <v>2</v>
      </c>
      <c r="B75" s="45" t="s">
        <v>73</v>
      </c>
      <c r="C75" s="46" t="s">
        <v>74</v>
      </c>
      <c r="D75" s="41">
        <v>600</v>
      </c>
      <c r="E75" s="38" t="s">
        <v>75</v>
      </c>
      <c r="F75" s="41">
        <v>4.5</v>
      </c>
      <c r="G75" s="32">
        <v>0.09</v>
      </c>
      <c r="H75" s="43">
        <f>D75*F75</f>
        <v>2700</v>
      </c>
      <c r="I75" s="50"/>
      <c r="J75" s="10"/>
    </row>
    <row r="76" s="2" customFormat="1" ht="14.25" spans="1:10">
      <c r="A76" s="38">
        <v>3</v>
      </c>
      <c r="B76" s="45" t="s">
        <v>76</v>
      </c>
      <c r="C76" s="46" t="s">
        <v>77</v>
      </c>
      <c r="D76" s="41">
        <v>100</v>
      </c>
      <c r="E76" s="38" t="s">
        <v>75</v>
      </c>
      <c r="F76" s="41">
        <v>6.5</v>
      </c>
      <c r="G76" s="32">
        <v>0.09</v>
      </c>
      <c r="H76" s="43">
        <f>D76*F76</f>
        <v>650</v>
      </c>
      <c r="I76" s="50"/>
      <c r="J76" s="10"/>
    </row>
    <row r="77" s="2" customFormat="1" ht="25" customHeight="1" spans="1:10">
      <c r="A77" s="23" t="s">
        <v>136</v>
      </c>
      <c r="B77" s="24"/>
      <c r="C77" s="23"/>
      <c r="D77" s="25"/>
      <c r="E77" s="24"/>
      <c r="F77" s="25"/>
      <c r="G77" s="26"/>
      <c r="H77" s="27"/>
      <c r="I77" s="28"/>
      <c r="J77" s="10"/>
    </row>
    <row r="78" s="2" customFormat="1" ht="82" customHeight="1" spans="1:10">
      <c r="A78" s="29">
        <v>1</v>
      </c>
      <c r="B78" s="30" t="s">
        <v>137</v>
      </c>
      <c r="C78" s="28" t="s">
        <v>138</v>
      </c>
      <c r="D78" s="31">
        <v>1</v>
      </c>
      <c r="E78" s="30" t="s">
        <v>80</v>
      </c>
      <c r="F78" s="31">
        <v>41600</v>
      </c>
      <c r="G78" s="32">
        <v>0.09</v>
      </c>
      <c r="H78" s="31">
        <f t="shared" ref="H78:H96" si="10">F78*D78</f>
        <v>41600</v>
      </c>
      <c r="I78" s="30"/>
      <c r="J78" s="10"/>
    </row>
    <row r="79" s="2" customFormat="1" ht="28" customHeight="1" spans="1:10">
      <c r="A79" s="23" t="s">
        <v>139</v>
      </c>
      <c r="B79" s="24"/>
      <c r="C79" s="23"/>
      <c r="D79" s="25"/>
      <c r="E79" s="24"/>
      <c r="F79" s="25"/>
      <c r="G79" s="26"/>
      <c r="H79" s="27"/>
      <c r="I79" s="28"/>
      <c r="J79" s="10"/>
    </row>
    <row r="80" s="2" customFormat="1" ht="85.5" spans="1:10">
      <c r="A80" s="29">
        <v>1</v>
      </c>
      <c r="B80" s="51" t="s">
        <v>140</v>
      </c>
      <c r="C80" s="52" t="s">
        <v>141</v>
      </c>
      <c r="D80" s="51">
        <v>213.99</v>
      </c>
      <c r="E80" s="51" t="s">
        <v>53</v>
      </c>
      <c r="F80" s="41">
        <v>22.288</v>
      </c>
      <c r="G80" s="32">
        <v>0.09</v>
      </c>
      <c r="H80" s="31">
        <f t="shared" si="10"/>
        <v>4769.40912</v>
      </c>
      <c r="I80" s="50"/>
      <c r="J80" s="10"/>
    </row>
    <row r="81" s="2" customFormat="1" ht="57" spans="1:10">
      <c r="A81" s="29">
        <v>2</v>
      </c>
      <c r="B81" s="51" t="s">
        <v>142</v>
      </c>
      <c r="C81" s="52" t="s">
        <v>143</v>
      </c>
      <c r="D81" s="51">
        <v>121</v>
      </c>
      <c r="E81" s="51" t="s">
        <v>48</v>
      </c>
      <c r="F81" s="41">
        <v>14.64</v>
      </c>
      <c r="G81" s="32">
        <v>0.09</v>
      </c>
      <c r="H81" s="31">
        <f t="shared" si="10"/>
        <v>1771.44</v>
      </c>
      <c r="I81" s="50"/>
      <c r="J81" s="10"/>
    </row>
    <row r="82" s="2" customFormat="1" ht="85.5" spans="1:10">
      <c r="A82" s="29">
        <v>3</v>
      </c>
      <c r="B82" s="51" t="s">
        <v>144</v>
      </c>
      <c r="C82" s="52" t="s">
        <v>145</v>
      </c>
      <c r="D82" s="51">
        <v>9</v>
      </c>
      <c r="E82" s="51" t="s">
        <v>53</v>
      </c>
      <c r="F82" s="41">
        <v>35.104</v>
      </c>
      <c r="G82" s="32">
        <v>0.09</v>
      </c>
      <c r="H82" s="31">
        <f t="shared" si="10"/>
        <v>315.936</v>
      </c>
      <c r="I82" s="50"/>
      <c r="J82" s="10"/>
    </row>
    <row r="83" s="2" customFormat="1" ht="42.75" spans="1:10">
      <c r="A83" s="29">
        <v>4</v>
      </c>
      <c r="B83" s="51" t="s">
        <v>146</v>
      </c>
      <c r="C83" s="52" t="s">
        <v>147</v>
      </c>
      <c r="D83" s="51">
        <v>3</v>
      </c>
      <c r="E83" s="51" t="s">
        <v>31</v>
      </c>
      <c r="F83" s="41">
        <v>113.776</v>
      </c>
      <c r="G83" s="32">
        <v>0.09</v>
      </c>
      <c r="H83" s="31">
        <f t="shared" si="10"/>
        <v>341.328</v>
      </c>
      <c r="I83" s="50"/>
      <c r="J83" s="10"/>
    </row>
    <row r="84" s="2" customFormat="1" ht="85.5" spans="1:10">
      <c r="A84" s="29">
        <v>5</v>
      </c>
      <c r="B84" s="51" t="s">
        <v>148</v>
      </c>
      <c r="C84" s="52" t="s">
        <v>141</v>
      </c>
      <c r="D84" s="51">
        <v>121</v>
      </c>
      <c r="E84" s="51" t="s">
        <v>53</v>
      </c>
      <c r="F84" s="41">
        <v>65.504</v>
      </c>
      <c r="G84" s="32">
        <v>0.09</v>
      </c>
      <c r="H84" s="31">
        <f t="shared" si="10"/>
        <v>7925.984</v>
      </c>
      <c r="I84" s="50"/>
      <c r="J84" s="10"/>
    </row>
    <row r="85" s="2" customFormat="1" ht="57" spans="1:10">
      <c r="A85" s="29">
        <v>6</v>
      </c>
      <c r="B85" s="51" t="s">
        <v>149</v>
      </c>
      <c r="C85" s="52" t="s">
        <v>143</v>
      </c>
      <c r="D85" s="51">
        <v>121</v>
      </c>
      <c r="E85" s="51" t="s">
        <v>48</v>
      </c>
      <c r="F85" s="41">
        <v>40.56</v>
      </c>
      <c r="G85" s="32">
        <v>0.09</v>
      </c>
      <c r="H85" s="31">
        <f t="shared" si="10"/>
        <v>4907.76</v>
      </c>
      <c r="I85" s="50"/>
      <c r="J85" s="10"/>
    </row>
    <row r="86" s="2" customFormat="1" ht="28.5" spans="1:10">
      <c r="A86" s="29">
        <v>7</v>
      </c>
      <c r="B86" s="51" t="s">
        <v>150</v>
      </c>
      <c r="C86" s="52" t="s">
        <v>151</v>
      </c>
      <c r="D86" s="51">
        <v>31</v>
      </c>
      <c r="E86" s="51" t="s">
        <v>152</v>
      </c>
      <c r="F86" s="41">
        <v>58.81</v>
      </c>
      <c r="G86" s="32">
        <v>0.09</v>
      </c>
      <c r="H86" s="31">
        <f t="shared" si="10"/>
        <v>1823.11</v>
      </c>
      <c r="I86" s="50"/>
      <c r="J86" s="10"/>
    </row>
    <row r="87" s="2" customFormat="1" ht="14.25" spans="1:10">
      <c r="A87" s="29">
        <v>8</v>
      </c>
      <c r="B87" s="51" t="s">
        <v>153</v>
      </c>
      <c r="C87" s="52" t="s">
        <v>154</v>
      </c>
      <c r="D87" s="51">
        <v>1</v>
      </c>
      <c r="E87" s="51" t="s">
        <v>155</v>
      </c>
      <c r="F87" s="41">
        <v>575</v>
      </c>
      <c r="G87" s="32">
        <v>0.09</v>
      </c>
      <c r="H87" s="31">
        <f t="shared" si="10"/>
        <v>575</v>
      </c>
      <c r="I87" s="50"/>
      <c r="J87" s="10"/>
    </row>
    <row r="88" s="2" customFormat="1" ht="85.5" spans="1:10">
      <c r="A88" s="29">
        <v>9</v>
      </c>
      <c r="B88" s="51" t="s">
        <v>156</v>
      </c>
      <c r="C88" s="52" t="s">
        <v>145</v>
      </c>
      <c r="D88" s="51">
        <v>6</v>
      </c>
      <c r="E88" s="51" t="s">
        <v>53</v>
      </c>
      <c r="F88" s="41">
        <v>139.024</v>
      </c>
      <c r="G88" s="32">
        <v>0.09</v>
      </c>
      <c r="H88" s="31">
        <f t="shared" si="10"/>
        <v>834.144</v>
      </c>
      <c r="I88" s="50"/>
      <c r="J88" s="10"/>
    </row>
    <row r="89" s="2" customFormat="1" ht="42.75" spans="1:10">
      <c r="A89" s="29">
        <v>10</v>
      </c>
      <c r="B89" s="51" t="s">
        <v>157</v>
      </c>
      <c r="C89" s="52" t="s">
        <v>147</v>
      </c>
      <c r="D89" s="51">
        <v>3</v>
      </c>
      <c r="E89" s="51" t="s">
        <v>31</v>
      </c>
      <c r="F89" s="41">
        <v>227.552</v>
      </c>
      <c r="G89" s="32">
        <v>0.09</v>
      </c>
      <c r="H89" s="31">
        <f t="shared" si="10"/>
        <v>682.656</v>
      </c>
      <c r="I89" s="50"/>
      <c r="J89" s="10"/>
    </row>
    <row r="90" s="2" customFormat="1" ht="14.25" spans="1:10">
      <c r="A90" s="29">
        <v>11</v>
      </c>
      <c r="B90" s="51" t="s">
        <v>153</v>
      </c>
      <c r="C90" s="52" t="s">
        <v>154</v>
      </c>
      <c r="D90" s="51">
        <v>5</v>
      </c>
      <c r="E90" s="51" t="s">
        <v>155</v>
      </c>
      <c r="F90" s="41">
        <v>424.32</v>
      </c>
      <c r="G90" s="32">
        <v>0.09</v>
      </c>
      <c r="H90" s="31">
        <f t="shared" si="10"/>
        <v>2121.6</v>
      </c>
      <c r="I90" s="50"/>
      <c r="J90" s="10"/>
    </row>
    <row r="91" s="2" customFormat="1" ht="85.5" spans="1:10">
      <c r="A91" s="29">
        <v>12</v>
      </c>
      <c r="B91" s="51" t="s">
        <v>158</v>
      </c>
      <c r="C91" s="52" t="s">
        <v>159</v>
      </c>
      <c r="D91" s="51">
        <v>200</v>
      </c>
      <c r="E91" s="51" t="s">
        <v>53</v>
      </c>
      <c r="F91" s="41">
        <v>12.576</v>
      </c>
      <c r="G91" s="32">
        <v>0.09</v>
      </c>
      <c r="H91" s="31">
        <f t="shared" si="10"/>
        <v>2515.2</v>
      </c>
      <c r="I91" s="50"/>
      <c r="J91" s="10"/>
    </row>
    <row r="92" s="2" customFormat="1" ht="71.25" spans="1:10">
      <c r="A92" s="29">
        <v>13</v>
      </c>
      <c r="B92" s="51" t="s">
        <v>160</v>
      </c>
      <c r="C92" s="52" t="s">
        <v>161</v>
      </c>
      <c r="D92" s="51">
        <v>10</v>
      </c>
      <c r="E92" s="51" t="s">
        <v>48</v>
      </c>
      <c r="F92" s="41">
        <v>139.744</v>
      </c>
      <c r="G92" s="32">
        <v>0.09</v>
      </c>
      <c r="H92" s="31">
        <f t="shared" si="10"/>
        <v>1397.44</v>
      </c>
      <c r="I92" s="50"/>
      <c r="J92" s="10"/>
    </row>
    <row r="93" s="2" customFormat="1" ht="42.75" spans="1:10">
      <c r="A93" s="29">
        <v>14</v>
      </c>
      <c r="B93" s="51" t="s">
        <v>162</v>
      </c>
      <c r="C93" s="52" t="s">
        <v>163</v>
      </c>
      <c r="D93" s="51">
        <v>5</v>
      </c>
      <c r="E93" s="51" t="s">
        <v>48</v>
      </c>
      <c r="F93" s="41">
        <v>145.936</v>
      </c>
      <c r="G93" s="32">
        <v>0.09</v>
      </c>
      <c r="H93" s="31">
        <f t="shared" si="10"/>
        <v>729.68</v>
      </c>
      <c r="I93" s="50"/>
      <c r="J93" s="10"/>
    </row>
    <row r="94" s="2" customFormat="1" ht="42.75" spans="1:10">
      <c r="A94" s="29">
        <v>15</v>
      </c>
      <c r="B94" s="51" t="s">
        <v>164</v>
      </c>
      <c r="C94" s="52" t="s">
        <v>165</v>
      </c>
      <c r="D94" s="51">
        <v>5</v>
      </c>
      <c r="E94" s="51" t="s">
        <v>48</v>
      </c>
      <c r="F94" s="41">
        <v>188.016</v>
      </c>
      <c r="G94" s="32">
        <v>0.09</v>
      </c>
      <c r="H94" s="31">
        <f t="shared" si="10"/>
        <v>940.08</v>
      </c>
      <c r="I94" s="50"/>
      <c r="J94" s="10"/>
    </row>
    <row r="95" s="2" customFormat="1" ht="42.75" spans="1:10">
      <c r="A95" s="29">
        <v>16</v>
      </c>
      <c r="B95" s="51" t="s">
        <v>166</v>
      </c>
      <c r="C95" s="52" t="s">
        <v>167</v>
      </c>
      <c r="D95" s="51">
        <v>5</v>
      </c>
      <c r="E95" s="51" t="s">
        <v>48</v>
      </c>
      <c r="F95" s="41">
        <v>232.912</v>
      </c>
      <c r="G95" s="32">
        <v>0.09</v>
      </c>
      <c r="H95" s="31">
        <f t="shared" si="10"/>
        <v>1164.56</v>
      </c>
      <c r="I95" s="50"/>
      <c r="J95" s="10"/>
    </row>
    <row r="96" s="2" customFormat="1" ht="57" spans="1:10">
      <c r="A96" s="29">
        <v>17</v>
      </c>
      <c r="B96" s="51" t="s">
        <v>168</v>
      </c>
      <c r="C96" s="52" t="s">
        <v>169</v>
      </c>
      <c r="D96" s="51">
        <v>1</v>
      </c>
      <c r="E96" s="51" t="s">
        <v>48</v>
      </c>
      <c r="F96" s="41">
        <v>400</v>
      </c>
      <c r="G96" s="32">
        <v>0.09</v>
      </c>
      <c r="H96" s="31">
        <f t="shared" si="10"/>
        <v>400</v>
      </c>
      <c r="I96" s="50"/>
      <c r="J96" s="10"/>
    </row>
    <row r="97" s="2" customFormat="1" ht="24" customHeight="1" spans="1:10">
      <c r="A97" s="23" t="s">
        <v>170</v>
      </c>
      <c r="B97" s="24"/>
      <c r="C97" s="23"/>
      <c r="D97" s="25"/>
      <c r="E97" s="24"/>
      <c r="F97" s="25"/>
      <c r="G97" s="26"/>
      <c r="H97" s="27"/>
      <c r="I97" s="28"/>
      <c r="J97" s="10"/>
    </row>
    <row r="98" s="3" customFormat="1" ht="14.25" spans="1:10">
      <c r="A98" s="53">
        <v>1</v>
      </c>
      <c r="B98" s="33" t="s">
        <v>171</v>
      </c>
      <c r="C98" s="34" t="s">
        <v>172</v>
      </c>
      <c r="D98" s="35">
        <v>1</v>
      </c>
      <c r="E98" s="33" t="s">
        <v>80</v>
      </c>
      <c r="F98" s="35">
        <v>28600</v>
      </c>
      <c r="G98" s="32">
        <v>0.09</v>
      </c>
      <c r="H98" s="54">
        <f>D98*F98</f>
        <v>28600</v>
      </c>
      <c r="I98" s="47"/>
      <c r="J98" s="55"/>
    </row>
    <row r="99" s="3" customFormat="1" ht="14.25" spans="1:10">
      <c r="A99" s="53">
        <v>2</v>
      </c>
      <c r="B99" s="33" t="s">
        <v>173</v>
      </c>
      <c r="C99" s="34" t="s">
        <v>174</v>
      </c>
      <c r="D99" s="35">
        <f>1300+560</f>
        <v>1860</v>
      </c>
      <c r="E99" s="33" t="s">
        <v>175</v>
      </c>
      <c r="F99" s="35">
        <v>10</v>
      </c>
      <c r="G99" s="32">
        <v>0.09</v>
      </c>
      <c r="H99" s="54">
        <f>D99*F99</f>
        <v>18600</v>
      </c>
      <c r="I99" s="47"/>
      <c r="J99" s="55"/>
    </row>
    <row r="100" s="2" customFormat="1" ht="14.25" spans="1:10">
      <c r="A100" s="24" t="s">
        <v>176</v>
      </c>
      <c r="B100" s="24"/>
      <c r="C100" s="23"/>
      <c r="D100" s="25"/>
      <c r="E100" s="24"/>
      <c r="F100" s="25"/>
      <c r="G100" s="56"/>
      <c r="H100" s="31">
        <f>SUM(H5:H99)</f>
        <v>2071899.82712</v>
      </c>
      <c r="I100" s="30"/>
      <c r="J100" s="10"/>
    </row>
  </sheetData>
  <autoFilter xmlns:etc="http://www.wps.cn/officeDocument/2017/etCustomData" ref="A1:I100" etc:filterBottomFollowUsedRange="0">
    <extLst/>
  </autoFilter>
  <mergeCells count="17">
    <mergeCell ref="A1:I1"/>
    <mergeCell ref="F2:H2"/>
    <mergeCell ref="A4:I4"/>
    <mergeCell ref="A18:I18"/>
    <mergeCell ref="A26:I26"/>
    <mergeCell ref="A38:I38"/>
    <mergeCell ref="A60:I60"/>
    <mergeCell ref="A73:I73"/>
    <mergeCell ref="A77:I77"/>
    <mergeCell ref="A79:I79"/>
    <mergeCell ref="A97:I97"/>
    <mergeCell ref="A2:A3"/>
    <mergeCell ref="B2:B3"/>
    <mergeCell ref="C2:C3"/>
    <mergeCell ref="D2:D3"/>
    <mergeCell ref="E2:E3"/>
    <mergeCell ref="I2:I3"/>
  </mergeCells>
  <pageMargins left="0.78740157480315" right="0.78740157480315" top="0.78740157480315" bottom="0.78740157480315" header="0.5" footer="0.5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分包清单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iee吴敏</cp:lastModifiedBy>
  <dcterms:created xsi:type="dcterms:W3CDTF">2025-10-24T05:33:00Z</dcterms:created>
  <dcterms:modified xsi:type="dcterms:W3CDTF">2025-12-10T02:29:53Z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622737F354DE427689EA88B7E6C950E1_11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